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/>
  </bookViews>
  <sheets>
    <sheet name="WWO" sheetId="1" r:id="rId1"/>
    <sheet name="UE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154" i="1"/>
  <c r="H112"/>
  <c r="G112"/>
  <c r="D112"/>
  <c r="C112"/>
  <c r="I111"/>
  <c r="I112" s="1"/>
  <c r="D139"/>
  <c r="E139"/>
  <c r="F139"/>
  <c r="G139"/>
  <c r="H139"/>
  <c r="C139"/>
  <c r="I128"/>
  <c r="I129"/>
  <c r="I130"/>
  <c r="I131"/>
  <c r="I132"/>
  <c r="I133"/>
  <c r="I134"/>
  <c r="I135"/>
  <c r="I136"/>
  <c r="I137"/>
  <c r="I138"/>
  <c r="I127"/>
  <c r="I34" i="2"/>
  <c r="I33"/>
  <c r="I32"/>
  <c r="H22"/>
  <c r="H30" s="1"/>
  <c r="E22"/>
  <c r="E30" s="1"/>
  <c r="F30"/>
  <c r="G30"/>
  <c r="D30"/>
  <c r="C30"/>
  <c r="I10"/>
  <c r="H16"/>
  <c r="I16" s="1"/>
  <c r="H13"/>
  <c r="I13" s="1"/>
  <c r="H10"/>
  <c r="E10"/>
  <c r="E16"/>
  <c r="E13"/>
  <c r="I27"/>
  <c r="I24"/>
  <c r="H27"/>
  <c r="H24"/>
  <c r="H19"/>
  <c r="I19" s="1"/>
  <c r="E27"/>
  <c r="E24"/>
  <c r="E19"/>
  <c r="I26"/>
  <c r="I21"/>
  <c r="H26"/>
  <c r="H21"/>
  <c r="E26"/>
  <c r="E21"/>
  <c r="I12"/>
  <c r="I15"/>
  <c r="I18"/>
  <c r="I20"/>
  <c r="I23"/>
  <c r="I28"/>
  <c r="I29"/>
  <c r="H12"/>
  <c r="H14"/>
  <c r="H15"/>
  <c r="H17"/>
  <c r="H18"/>
  <c r="H20"/>
  <c r="H23"/>
  <c r="H25"/>
  <c r="I25" s="1"/>
  <c r="H28"/>
  <c r="H29"/>
  <c r="H11"/>
  <c r="E12"/>
  <c r="E14"/>
  <c r="E15"/>
  <c r="E17"/>
  <c r="E18"/>
  <c r="E20"/>
  <c r="E23"/>
  <c r="E25"/>
  <c r="E28"/>
  <c r="E29"/>
  <c r="E11"/>
  <c r="E12" i="1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20"/>
  <c r="I20" s="1"/>
  <c r="E21"/>
  <c r="I21" s="1"/>
  <c r="E22"/>
  <c r="I22" s="1"/>
  <c r="E23"/>
  <c r="I23" s="1"/>
  <c r="E25"/>
  <c r="I25" s="1"/>
  <c r="E26"/>
  <c r="I26" s="1"/>
  <c r="E27"/>
  <c r="I27" s="1"/>
  <c r="E28"/>
  <c r="I28" s="1"/>
  <c r="E30"/>
  <c r="I30" s="1"/>
  <c r="C31"/>
  <c r="D31"/>
  <c r="F31"/>
  <c r="I34" s="1"/>
  <c r="I143"/>
  <c r="I144"/>
  <c r="I145"/>
  <c r="I146"/>
  <c r="I147"/>
  <c r="I148"/>
  <c r="I149"/>
  <c r="I150"/>
  <c r="I151"/>
  <c r="C152"/>
  <c r="D152"/>
  <c r="I70"/>
  <c r="H71"/>
  <c r="G71"/>
  <c r="I101"/>
  <c r="I63"/>
  <c r="I107"/>
  <c r="D108"/>
  <c r="G108"/>
  <c r="H108"/>
  <c r="C108"/>
  <c r="D78"/>
  <c r="G78"/>
  <c r="H78"/>
  <c r="C78"/>
  <c r="I48"/>
  <c r="I49"/>
  <c r="I50"/>
  <c r="I51"/>
  <c r="I52"/>
  <c r="I53"/>
  <c r="I54"/>
  <c r="I55"/>
  <c r="I56"/>
  <c r="I57"/>
  <c r="I58"/>
  <c r="I59"/>
  <c r="I61"/>
  <c r="I64"/>
  <c r="I65"/>
  <c r="I66"/>
  <c r="I68"/>
  <c r="I77"/>
  <c r="I75"/>
  <c r="I74"/>
  <c r="I89"/>
  <c r="I90"/>
  <c r="I91"/>
  <c r="I92"/>
  <c r="I93"/>
  <c r="I94"/>
  <c r="I95"/>
  <c r="I96"/>
  <c r="I97"/>
  <c r="I98"/>
  <c r="I99"/>
  <c r="I102"/>
  <c r="I103"/>
  <c r="I105"/>
  <c r="I139" l="1"/>
  <c r="I35" i="2"/>
  <c r="I22"/>
  <c r="I30" s="1"/>
  <c r="I17"/>
  <c r="I14"/>
  <c r="I11"/>
  <c r="I35" i="1"/>
  <c r="E31"/>
  <c r="I31"/>
  <c r="I152"/>
  <c r="I71"/>
  <c r="I158" s="1"/>
  <c r="I78"/>
  <c r="I108"/>
  <c r="I36" i="2" l="1"/>
</calcChain>
</file>

<file path=xl/sharedStrings.xml><?xml version="1.0" encoding="utf-8"?>
<sst xmlns="http://schemas.openxmlformats.org/spreadsheetml/2006/main" count="211" uniqueCount="83">
  <si>
    <t xml:space="preserve">§ </t>
  </si>
  <si>
    <t>Treść</t>
  </si>
  <si>
    <t>Razem</t>
  </si>
  <si>
    <t>Rozdział 80146 - Dokształcanie i doskonalenie nauczycieli</t>
  </si>
  <si>
    <t xml:space="preserve"> Zakup usług pozostałych</t>
  </si>
  <si>
    <t xml:space="preserve"> Podróże służbowe krajowe</t>
  </si>
  <si>
    <t xml:space="preserve"> Szkolenia pracowników niebędących</t>
  </si>
  <si>
    <t>x</t>
  </si>
  <si>
    <t xml:space="preserve"> RAZEM</t>
  </si>
  <si>
    <t>80148 - Stołówki szkolne i przedszkolne</t>
  </si>
  <si>
    <t xml:space="preserve"> Wydatki osobowe</t>
  </si>
  <si>
    <t xml:space="preserve"> niezaliczone do wynagrodzeń</t>
  </si>
  <si>
    <t xml:space="preserve"> Dodatkowe wynagrodzenie roczne</t>
  </si>
  <si>
    <t xml:space="preserve"> Składki na Fundusz Pracy</t>
  </si>
  <si>
    <t xml:space="preserve"> Zakup materiałów i wyposażenia</t>
  </si>
  <si>
    <t xml:space="preserve"> Zakup środków żywności</t>
  </si>
  <si>
    <t xml:space="preserve"> Zakup energii</t>
  </si>
  <si>
    <t xml:space="preserve"> Zakup usług remontowych</t>
  </si>
  <si>
    <t xml:space="preserve"> Zakup usług zdrowotnych</t>
  </si>
  <si>
    <t xml:space="preserve"> Odpis na ZFŚS</t>
  </si>
  <si>
    <t>Rozdział 80195 - Pozostała działalność - ZFŚS</t>
  </si>
  <si>
    <t xml:space="preserve"> Odpis na ZFŚS - emeryci</t>
  </si>
  <si>
    <t>Rozdział 85401 - Świetlice szkolne</t>
  </si>
  <si>
    <t xml:space="preserve"> Zakup pomocy naukowych</t>
  </si>
  <si>
    <t>RAZEM</t>
  </si>
  <si>
    <t>Rozdział 80104 - Przedszkola Samorządowe</t>
  </si>
  <si>
    <t xml:space="preserve"> Wynagrodzenia bezosobowe</t>
  </si>
  <si>
    <t xml:space="preserve"> Opłaty z tytułu zakupu usług</t>
  </si>
  <si>
    <t xml:space="preserve"> telekomunikacyjnych</t>
  </si>
  <si>
    <t xml:space="preserve"> Różne opłaty i składki</t>
  </si>
  <si>
    <t>"Jaś i Małgosia"</t>
  </si>
  <si>
    <t>"Akademia Malucha"</t>
  </si>
  <si>
    <t>Razem przedszkola - 80104</t>
  </si>
  <si>
    <t xml:space="preserve">Szkoła Podstawowa Nr 1 </t>
  </si>
  <si>
    <t>Przedszkole Samorządowe Nr 1</t>
  </si>
  <si>
    <t>Przedszkole Samorządowe Nr 2</t>
  </si>
  <si>
    <t>§ 2540</t>
  </si>
  <si>
    <t>§ 4330</t>
  </si>
  <si>
    <t>Przedszkola w innych gminach</t>
  </si>
  <si>
    <t>Rozdział 80101 - Szkoły podstawowe</t>
  </si>
  <si>
    <t>Gimnazjum Niepubliczne</t>
  </si>
  <si>
    <t>Razem gimnazja - 80110</t>
  </si>
  <si>
    <t>Razem szkoły podstawowe</t>
  </si>
  <si>
    <t>Szkoła Podstawowa Nr 3</t>
  </si>
  <si>
    <t>Gimnazjum</t>
  </si>
  <si>
    <t xml:space="preserve">Gimnazjum </t>
  </si>
  <si>
    <t xml:space="preserve"> Wydatki na zakupy inwestycyjne</t>
  </si>
  <si>
    <t xml:space="preserve"> jednostek budżetowych</t>
  </si>
  <si>
    <t xml:space="preserve"> Wynagrodzenia osobowe pracown.</t>
  </si>
  <si>
    <t xml:space="preserve"> Składki na ubezpieczenia społeczne</t>
  </si>
  <si>
    <t xml:space="preserve"> członakami korpusu służby cywilnej</t>
  </si>
  <si>
    <t xml:space="preserve"> członakmi korpusu służby cywilnej</t>
  </si>
  <si>
    <t>Przedszkola Niepubliczne, w tym:</t>
  </si>
  <si>
    <t>Razem rozdział  80101</t>
  </si>
  <si>
    <t xml:space="preserve"> Zakup usług obejmujących wykonanie</t>
  </si>
  <si>
    <t xml:space="preserve"> ekspertyz, analiz i opinii</t>
  </si>
  <si>
    <t>ZESTAWIENIE WYBRANYCH WYDATKÓW OŚWIATOWYCH NA 2019 ROK</t>
  </si>
  <si>
    <t xml:space="preserve">Szkoła Podstawowa Nr 1       Koszty bezpośrednie </t>
  </si>
  <si>
    <t>Razem rozdział 80101</t>
  </si>
  <si>
    <t>Przedszkole Samorządowe Nr 1         Koszty bezpośrednie</t>
  </si>
  <si>
    <t>Razem rozdział 85505</t>
  </si>
  <si>
    <t>ZESTAWIENIE WYDATKÓW OŚWIATOWYCH NA 2019 ROK                                                                    REALIZOWANYCH W RAMACH PROGRAMÓW RPO                                                                                           WOJEWÓDZTWA KUJAWSKO-POMORSKIEGO</t>
  </si>
  <si>
    <t>"7"</t>
  </si>
  <si>
    <t>"9"</t>
  </si>
  <si>
    <t>Razem 80101</t>
  </si>
  <si>
    <t>§</t>
  </si>
  <si>
    <t>Urząd Miejski Koszty pośrednie</t>
  </si>
  <si>
    <t>Wynagrodzenia osobowe pracowników</t>
  </si>
  <si>
    <t>Składki na ubezpieczenia społeczne</t>
  </si>
  <si>
    <t>Składki na Fundusz Pracy</t>
  </si>
  <si>
    <t>Zakup materiałów i wyposażenia</t>
  </si>
  <si>
    <t>Zakup pomocy naukowych</t>
  </si>
  <si>
    <t>Zakup usług pozostałych</t>
  </si>
  <si>
    <t>Szkolenia pracowników niebędących członkami korpusu służby cywilnej</t>
  </si>
  <si>
    <t>Wydatki na zakupy inwestycyjne jednostek budżetowych</t>
  </si>
  <si>
    <t>Zakup środków żywności</t>
  </si>
  <si>
    <t>Odpisy na ZFŚS</t>
  </si>
  <si>
    <t>"0"</t>
  </si>
  <si>
    <t>Załącznik nr 4 do uchwały nr XI/77/19 Rady Miejskiej Ciechocinka z dnia 24 lipca  2019 roku</t>
  </si>
  <si>
    <t>Załącznik nr 4 do zarządzenia nr 129/19 Burmistrza Ciechocinka z dnia 30 sierpnia 2019 roku</t>
  </si>
  <si>
    <t>80150 - Realizacja zadań wymagających stosowania specjalnej organizacji nauki i metod pracy dla dzieci i młodzieży w szkołach podstawowych</t>
  </si>
  <si>
    <t xml:space="preserve"> Zakup środków dydaktycznych i</t>
  </si>
  <si>
    <t xml:space="preserve"> książek</t>
  </si>
</sst>
</file>

<file path=xl/styles.xml><?xml version="1.0" encoding="utf-8"?>
<styleSheet xmlns="http://schemas.openxmlformats.org/spreadsheetml/2006/main">
  <fonts count="24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26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23" borderId="9" applyNumberFormat="0" applyAlignment="0" applyProtection="0"/>
    <xf numFmtId="0" fontId="17" fillId="3" borderId="0" applyNumberFormat="0" applyBorder="0" applyAlignment="0" applyProtection="0"/>
  </cellStyleXfs>
  <cellXfs count="127">
    <xf numFmtId="0" fontId="0" fillId="0" borderId="0" xfId="0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0" xfId="0" applyFont="1" applyBorder="1"/>
    <xf numFmtId="0" fontId="18" fillId="0" borderId="14" xfId="0" applyFont="1" applyBorder="1" applyAlignment="1">
      <alignment horizontal="center"/>
    </xf>
    <xf numFmtId="0" fontId="18" fillId="0" borderId="14" xfId="0" applyFont="1" applyBorder="1"/>
    <xf numFmtId="4" fontId="18" fillId="0" borderId="10" xfId="0" applyNumberFormat="1" applyFont="1" applyBorder="1"/>
    <xf numFmtId="4" fontId="18" fillId="0" borderId="11" xfId="0" applyNumberFormat="1" applyFont="1" applyBorder="1"/>
    <xf numFmtId="4" fontId="18" fillId="0" borderId="14" xfId="0" applyNumberFormat="1" applyFont="1" applyBorder="1"/>
    <xf numFmtId="4" fontId="18" fillId="0" borderId="16" xfId="0" applyNumberFormat="1" applyFont="1" applyBorder="1"/>
    <xf numFmtId="0" fontId="19" fillId="0" borderId="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4" fontId="22" fillId="0" borderId="12" xfId="0" applyNumberFormat="1" applyFont="1" applyBorder="1" applyAlignment="1">
      <alignment horizontal="right"/>
    </xf>
    <xf numFmtId="4" fontId="22" fillId="0" borderId="13" xfId="0" applyNumberFormat="1" applyFont="1" applyBorder="1" applyAlignment="1">
      <alignment horizontal="right"/>
    </xf>
    <xf numFmtId="4" fontId="22" fillId="0" borderId="0" xfId="0" applyNumberFormat="1" applyFont="1" applyBorder="1" applyAlignment="1">
      <alignment horizontal="right"/>
    </xf>
    <xf numFmtId="4" fontId="18" fillId="0" borderId="0" xfId="0" applyNumberFormat="1" applyFont="1" applyBorder="1"/>
    <xf numFmtId="0" fontId="18" fillId="0" borderId="18" xfId="0" applyFont="1" applyBorder="1" applyAlignment="1">
      <alignment horizontal="center"/>
    </xf>
    <xf numFmtId="4" fontId="22" fillId="0" borderId="19" xfId="0" applyNumberFormat="1" applyFont="1" applyBorder="1"/>
    <xf numFmtId="0" fontId="18" fillId="0" borderId="22" xfId="0" applyFont="1" applyBorder="1" applyAlignment="1">
      <alignment horizontal="left"/>
    </xf>
    <xf numFmtId="4" fontId="18" fillId="0" borderId="22" xfId="0" applyNumberFormat="1" applyFont="1" applyBorder="1" applyAlignment="1">
      <alignment horizontal="right"/>
    </xf>
    <xf numFmtId="4" fontId="18" fillId="0" borderId="23" xfId="0" applyNumberFormat="1" applyFont="1" applyBorder="1"/>
    <xf numFmtId="0" fontId="22" fillId="0" borderId="0" xfId="0" applyFont="1" applyFill="1" applyBorder="1"/>
    <xf numFmtId="0" fontId="18" fillId="0" borderId="0" xfId="0" applyFont="1"/>
    <xf numFmtId="0" fontId="18" fillId="0" borderId="0" xfId="0" applyFont="1" applyFill="1" applyBorder="1"/>
    <xf numFmtId="4" fontId="18" fillId="0" borderId="0" xfId="0" applyNumberFormat="1" applyFont="1"/>
    <xf numFmtId="0" fontId="18" fillId="0" borderId="18" xfId="0" applyFont="1" applyBorder="1"/>
    <xf numFmtId="4" fontId="18" fillId="0" borderId="18" xfId="0" applyNumberFormat="1" applyFont="1" applyBorder="1"/>
    <xf numFmtId="0" fontId="18" fillId="0" borderId="24" xfId="0" applyFont="1" applyBorder="1" applyAlignment="1">
      <alignment horizontal="center"/>
    </xf>
    <xf numFmtId="4" fontId="18" fillId="0" borderId="0" xfId="0" applyNumberFormat="1" applyFont="1" applyBorder="1" applyAlignment="1">
      <alignment horizontal="right"/>
    </xf>
    <xf numFmtId="0" fontId="18" fillId="0" borderId="22" xfId="0" applyFont="1" applyBorder="1" applyAlignment="1">
      <alignment horizontal="center"/>
    </xf>
    <xf numFmtId="4" fontId="18" fillId="0" borderId="21" xfId="0" applyNumberFormat="1" applyFont="1" applyBorder="1" applyAlignment="1">
      <alignment horizontal="right"/>
    </xf>
    <xf numFmtId="0" fontId="22" fillId="0" borderId="27" xfId="0" applyFont="1" applyBorder="1" applyAlignment="1">
      <alignment horizontal="center"/>
    </xf>
    <xf numFmtId="0" fontId="22" fillId="0" borderId="27" xfId="0" applyFont="1" applyBorder="1" applyAlignment="1">
      <alignment horizontal="left"/>
    </xf>
    <xf numFmtId="4" fontId="22" fillId="0" borderId="27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horizontal="center"/>
    </xf>
    <xf numFmtId="4" fontId="22" fillId="0" borderId="0" xfId="0" applyNumberFormat="1" applyFont="1"/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8" fillId="0" borderId="0" xfId="0" applyFont="1" applyAlignment="1"/>
    <xf numFmtId="0" fontId="22" fillId="0" borderId="12" xfId="0" applyFont="1" applyBorder="1"/>
    <xf numFmtId="0" fontId="22" fillId="0" borderId="19" xfId="0" applyFont="1" applyBorder="1"/>
    <xf numFmtId="0" fontId="22" fillId="0" borderId="29" xfId="0" applyFont="1" applyBorder="1"/>
    <xf numFmtId="4" fontId="22" fillId="0" borderId="29" xfId="0" applyNumberFormat="1" applyFont="1" applyBorder="1"/>
    <xf numFmtId="0" fontId="22" fillId="0" borderId="0" xfId="0" applyFont="1" applyBorder="1"/>
    <xf numFmtId="0" fontId="22" fillId="24" borderId="10" xfId="0" applyFont="1" applyFill="1" applyBorder="1" applyAlignment="1">
      <alignment horizontal="center"/>
    </xf>
    <xf numFmtId="0" fontId="22" fillId="24" borderId="11" xfId="0" applyFont="1" applyFill="1" applyBorder="1" applyAlignment="1">
      <alignment horizontal="center"/>
    </xf>
    <xf numFmtId="0" fontId="22" fillId="0" borderId="13" xfId="0" applyFont="1" applyBorder="1"/>
    <xf numFmtId="0" fontId="18" fillId="0" borderId="22" xfId="0" applyFont="1" applyBorder="1"/>
    <xf numFmtId="4" fontId="22" fillId="0" borderId="12" xfId="0" applyNumberFormat="1" applyFont="1" applyBorder="1"/>
    <xf numFmtId="4" fontId="22" fillId="0" borderId="13" xfId="0" applyNumberFormat="1" applyFont="1" applyBorder="1"/>
    <xf numFmtId="0" fontId="22" fillId="0" borderId="14" xfId="0" applyFont="1" applyBorder="1" applyAlignment="1">
      <alignment horizontal="center"/>
    </xf>
    <xf numFmtId="0" fontId="22" fillId="0" borderId="14" xfId="0" applyFont="1" applyBorder="1"/>
    <xf numFmtId="4" fontId="22" fillId="0" borderId="14" xfId="0" applyNumberFormat="1" applyFont="1" applyBorder="1"/>
    <xf numFmtId="4" fontId="22" fillId="0" borderId="16" xfId="0" applyNumberFormat="1" applyFont="1" applyBorder="1"/>
    <xf numFmtId="2" fontId="22" fillId="0" borderId="12" xfId="0" applyNumberFormat="1" applyFont="1" applyBorder="1"/>
    <xf numFmtId="2" fontId="22" fillId="0" borderId="13" xfId="0" applyNumberFormat="1" applyFont="1" applyBorder="1"/>
    <xf numFmtId="0" fontId="22" fillId="0" borderId="20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7" xfId="0" applyFont="1" applyBorder="1"/>
    <xf numFmtId="4" fontId="22" fillId="0" borderId="17" xfId="0" applyNumberFormat="1" applyFont="1" applyBorder="1"/>
    <xf numFmtId="4" fontId="22" fillId="0" borderId="25" xfId="0" applyNumberFormat="1" applyFont="1" applyBorder="1"/>
    <xf numFmtId="4" fontId="18" fillId="0" borderId="22" xfId="0" applyNumberFormat="1" applyFont="1" applyBorder="1" applyAlignment="1">
      <alignment horizontal="center"/>
    </xf>
    <xf numFmtId="4" fontId="18" fillId="0" borderId="18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/>
    </xf>
    <xf numFmtId="4" fontId="18" fillId="0" borderId="14" xfId="0" applyNumberFormat="1" applyFont="1" applyBorder="1" applyAlignment="1">
      <alignment horizontal="center"/>
    </xf>
    <xf numFmtId="0" fontId="22" fillId="0" borderId="13" xfId="0" applyFont="1" applyFill="1" applyBorder="1"/>
    <xf numFmtId="0" fontId="18" fillId="0" borderId="27" xfId="0" applyFont="1" applyBorder="1" applyAlignment="1">
      <alignment horizontal="center"/>
    </xf>
    <xf numFmtId="0" fontId="22" fillId="26" borderId="26" xfId="0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/>
    </xf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/>
    </xf>
    <xf numFmtId="4" fontId="0" fillId="0" borderId="0" xfId="0" applyNumberFormat="1"/>
    <xf numFmtId="0" fontId="22" fillId="24" borderId="10" xfId="0" applyFont="1" applyFill="1" applyBorder="1" applyAlignment="1">
      <alignment horizontal="left"/>
    </xf>
    <xf numFmtId="0" fontId="22" fillId="24" borderId="10" xfId="0" applyFont="1" applyFill="1" applyBorder="1" applyAlignment="1">
      <alignment horizontal="left" wrapText="1"/>
    </xf>
    <xf numFmtId="0" fontId="22" fillId="24" borderId="12" xfId="0" applyFont="1" applyFill="1" applyBorder="1" applyAlignment="1">
      <alignment horizontal="left" wrapText="1"/>
    </xf>
    <xf numFmtId="0" fontId="22" fillId="24" borderId="10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/>
    </xf>
    <xf numFmtId="4" fontId="22" fillId="24" borderId="10" xfId="0" applyNumberFormat="1" applyFont="1" applyFill="1" applyBorder="1" applyAlignment="1"/>
    <xf numFmtId="4" fontId="22" fillId="24" borderId="11" xfId="0" applyNumberFormat="1" applyFont="1" applyFill="1" applyBorder="1" applyAlignment="1"/>
    <xf numFmtId="4" fontId="22" fillId="24" borderId="10" xfId="0" applyNumberFormat="1" applyFont="1" applyFill="1" applyBorder="1" applyAlignment="1">
      <alignment vertical="center"/>
    </xf>
    <xf numFmtId="4" fontId="22" fillId="24" borderId="12" xfId="0" applyNumberFormat="1" applyFont="1" applyFill="1" applyBorder="1" applyAlignment="1">
      <alignment vertical="center"/>
    </xf>
    <xf numFmtId="4" fontId="22" fillId="24" borderId="11" xfId="0" applyNumberFormat="1" applyFont="1" applyFill="1" applyBorder="1" applyAlignment="1">
      <alignment vertical="center"/>
    </xf>
    <xf numFmtId="4" fontId="22" fillId="24" borderId="10" xfId="0" applyNumberFormat="1" applyFont="1" applyFill="1" applyBorder="1" applyAlignment="1">
      <alignment horizontal="right"/>
    </xf>
    <xf numFmtId="4" fontId="22" fillId="24" borderId="11" xfId="0" applyNumberFormat="1" applyFont="1" applyFill="1" applyBorder="1" applyAlignment="1">
      <alignment horizontal="right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/>
    </xf>
    <xf numFmtId="0" fontId="22" fillId="0" borderId="20" xfId="0" applyFont="1" applyBorder="1"/>
    <xf numFmtId="4" fontId="22" fillId="0" borderId="20" xfId="0" applyNumberFormat="1" applyFont="1" applyBorder="1"/>
    <xf numFmtId="4" fontId="22" fillId="0" borderId="20" xfId="0" applyNumberFormat="1" applyFont="1" applyBorder="1" applyAlignment="1">
      <alignment horizontal="center"/>
    </xf>
    <xf numFmtId="4" fontId="22" fillId="0" borderId="20" xfId="0" applyNumberFormat="1" applyFont="1" applyBorder="1" applyAlignment="1">
      <alignment vertical="center"/>
    </xf>
    <xf numFmtId="4" fontId="22" fillId="0" borderId="0" xfId="0" applyNumberFormat="1" applyFont="1" applyBorder="1"/>
    <xf numFmtId="4" fontId="22" fillId="0" borderId="0" xfId="0" applyNumberFormat="1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26" borderId="26" xfId="0" applyFont="1" applyFill="1" applyBorder="1" applyAlignment="1">
      <alignment horizontal="center" vertical="center"/>
    </xf>
    <xf numFmtId="0" fontId="22" fillId="26" borderId="12" xfId="0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22" fillId="0" borderId="0" xfId="0" applyFont="1" applyAlignment="1"/>
    <xf numFmtId="0" fontId="22" fillId="26" borderId="26" xfId="0" applyFont="1" applyFill="1" applyBorder="1" applyAlignment="1">
      <alignment horizontal="center" vertical="center" wrapText="1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4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/>
    </xf>
    <xf numFmtId="0" fontId="20" fillId="25" borderId="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18" fillId="0" borderId="0" xfId="0" applyFont="1" applyAlignment="1"/>
    <xf numFmtId="0" fontId="18" fillId="0" borderId="0" xfId="0" applyFont="1" applyBorder="1" applyAlignment="1"/>
    <xf numFmtId="0" fontId="20" fillId="25" borderId="30" xfId="0" applyFont="1" applyFill="1" applyBorder="1" applyAlignment="1">
      <alignment horizontal="center" wrapText="1"/>
    </xf>
    <xf numFmtId="0" fontId="20" fillId="25" borderId="0" xfId="0" applyFont="1" applyFill="1" applyBorder="1" applyAlignment="1">
      <alignment horizontal="center" wrapText="1"/>
    </xf>
    <xf numFmtId="0" fontId="20" fillId="25" borderId="19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8"/>
  <sheetViews>
    <sheetView tabSelected="1" topLeftCell="A148" zoomScaleNormal="100" workbookViewId="0">
      <selection activeCell="H169" sqref="H169"/>
    </sheetView>
  </sheetViews>
  <sheetFormatPr defaultRowHeight="12.75"/>
  <cols>
    <col min="1" max="1" width="6.5703125" style="36" customWidth="1"/>
    <col min="2" max="2" width="32.7109375" style="36" customWidth="1"/>
    <col min="3" max="3" width="11.7109375" style="36" customWidth="1"/>
    <col min="4" max="5" width="12.42578125" style="36" customWidth="1"/>
    <col min="6" max="6" width="11.7109375" style="36" customWidth="1"/>
    <col min="7" max="7" width="12.42578125" style="36" customWidth="1"/>
    <col min="8" max="8" width="12.5703125" style="36" customWidth="1"/>
    <col min="9" max="9" width="11.7109375" style="36" customWidth="1"/>
    <col min="10" max="16384" width="9.140625" style="36"/>
  </cols>
  <sheetData>
    <row r="1" spans="1:9" s="1" customFormat="1" ht="18">
      <c r="A1" s="79" t="s">
        <v>56</v>
      </c>
      <c r="B1" s="79"/>
      <c r="C1" s="79"/>
      <c r="D1" s="79"/>
      <c r="E1" s="79"/>
      <c r="F1" s="79"/>
      <c r="G1" s="79"/>
      <c r="H1" s="79"/>
      <c r="I1" s="79"/>
    </row>
    <row r="2" spans="1:9" s="1" customFormat="1" ht="13.5" customHeight="1">
      <c r="A2" s="11"/>
      <c r="B2" s="11"/>
      <c r="C2" s="11"/>
      <c r="D2" s="11"/>
      <c r="E2" s="11"/>
      <c r="F2" s="11"/>
      <c r="G2" s="11"/>
      <c r="H2" s="11"/>
      <c r="I2" s="11"/>
    </row>
    <row r="3" spans="1:9" s="1" customFormat="1" ht="13.5" customHeight="1">
      <c r="A3" s="112" t="s">
        <v>79</v>
      </c>
      <c r="B3" s="112"/>
      <c r="C3" s="112"/>
      <c r="D3" s="112"/>
      <c r="E3" s="112"/>
      <c r="F3" s="112"/>
      <c r="G3" s="112"/>
      <c r="H3" s="112"/>
      <c r="I3" s="112"/>
    </row>
    <row r="5" spans="1:9" ht="1.5" customHeight="1">
      <c r="A5" s="74" t="s">
        <v>0</v>
      </c>
      <c r="B5" s="74" t="s">
        <v>1</v>
      </c>
      <c r="C5" s="76" t="s">
        <v>33</v>
      </c>
      <c r="D5" s="76" t="s">
        <v>43</v>
      </c>
      <c r="E5" s="76"/>
      <c r="F5" s="76" t="s">
        <v>44</v>
      </c>
      <c r="G5" s="76" t="s">
        <v>34</v>
      </c>
      <c r="H5" s="76" t="s">
        <v>35</v>
      </c>
      <c r="I5" s="74" t="s">
        <v>2</v>
      </c>
    </row>
    <row r="6" spans="1:9" ht="41.25" customHeight="1">
      <c r="A6" s="81" t="s">
        <v>65</v>
      </c>
      <c r="B6" s="81" t="s">
        <v>1</v>
      </c>
      <c r="C6" s="80" t="s">
        <v>33</v>
      </c>
      <c r="D6" s="80" t="s">
        <v>43</v>
      </c>
      <c r="E6" s="77" t="s">
        <v>42</v>
      </c>
      <c r="F6" s="80" t="s">
        <v>44</v>
      </c>
      <c r="G6" s="80" t="s">
        <v>34</v>
      </c>
      <c r="H6" s="80" t="s">
        <v>35</v>
      </c>
      <c r="I6" s="81" t="s">
        <v>2</v>
      </c>
    </row>
    <row r="7" spans="1:9" ht="1.5" customHeight="1">
      <c r="A7" s="75"/>
      <c r="B7" s="75"/>
      <c r="C7" s="78"/>
      <c r="D7" s="78"/>
      <c r="E7" s="78"/>
      <c r="F7" s="78"/>
      <c r="G7" s="78"/>
      <c r="H7" s="78"/>
      <c r="I7" s="75"/>
    </row>
    <row r="8" spans="1:9">
      <c r="A8" s="50">
        <v>1</v>
      </c>
      <c r="B8" s="50">
        <v>2</v>
      </c>
      <c r="C8" s="50">
        <v>3</v>
      </c>
      <c r="D8" s="50"/>
      <c r="E8" s="50"/>
      <c r="F8" s="50"/>
      <c r="G8" s="50">
        <v>5</v>
      </c>
      <c r="H8" s="50">
        <v>6</v>
      </c>
      <c r="I8" s="51">
        <v>7</v>
      </c>
    </row>
    <row r="9" spans="1:9">
      <c r="A9" s="45"/>
      <c r="B9" s="45"/>
      <c r="C9" s="45"/>
      <c r="D9" s="45"/>
      <c r="E9" s="45"/>
      <c r="F9" s="45"/>
      <c r="G9" s="45"/>
      <c r="H9" s="45"/>
      <c r="I9" s="52"/>
    </row>
    <row r="10" spans="1:9" ht="15.75">
      <c r="A10" s="118" t="s">
        <v>39</v>
      </c>
      <c r="B10" s="119"/>
      <c r="C10" s="119"/>
      <c r="D10" s="119"/>
      <c r="E10" s="119"/>
      <c r="F10" s="119"/>
      <c r="G10" s="119"/>
      <c r="H10" s="119"/>
      <c r="I10" s="120"/>
    </row>
    <row r="11" spans="1:9">
      <c r="A11" s="12">
        <v>3020</v>
      </c>
      <c r="B11" s="45" t="s">
        <v>10</v>
      </c>
      <c r="C11" s="14"/>
      <c r="D11" s="14"/>
      <c r="E11" s="14"/>
      <c r="F11" s="14"/>
      <c r="G11" s="14"/>
      <c r="H11" s="14"/>
      <c r="I11" s="15"/>
    </row>
    <row r="12" spans="1:9">
      <c r="A12" s="12"/>
      <c r="B12" s="45" t="s">
        <v>11</v>
      </c>
      <c r="C12" s="14">
        <v>70922</v>
      </c>
      <c r="D12" s="14">
        <v>31186</v>
      </c>
      <c r="E12" s="14">
        <f>SUM(C12:D12)</f>
        <v>102108</v>
      </c>
      <c r="F12" s="14">
        <v>1599</v>
      </c>
      <c r="G12" s="14"/>
      <c r="H12" s="14"/>
      <c r="I12" s="15">
        <f>SUM(E12:F12)</f>
        <v>103707</v>
      </c>
    </row>
    <row r="13" spans="1:9">
      <c r="A13" s="12">
        <v>4010</v>
      </c>
      <c r="B13" s="45" t="s">
        <v>48</v>
      </c>
      <c r="C13" s="14">
        <v>2472060</v>
      </c>
      <c r="D13" s="14">
        <v>1715999</v>
      </c>
      <c r="E13" s="14">
        <f t="shared" ref="E13:E31" si="0">SUM(C13:D13)</f>
        <v>4188059</v>
      </c>
      <c r="F13" s="14">
        <v>232441</v>
      </c>
      <c r="G13" s="14"/>
      <c r="H13" s="14"/>
      <c r="I13" s="15">
        <f t="shared" ref="I13:I30" si="1">SUM(E13:F13)</f>
        <v>4420500</v>
      </c>
    </row>
    <row r="14" spans="1:9">
      <c r="A14" s="12">
        <v>4040</v>
      </c>
      <c r="B14" s="45" t="s">
        <v>12</v>
      </c>
      <c r="C14" s="14">
        <v>178428</v>
      </c>
      <c r="D14" s="14">
        <v>80585</v>
      </c>
      <c r="E14" s="14">
        <f t="shared" si="0"/>
        <v>259013</v>
      </c>
      <c r="F14" s="14">
        <v>49260</v>
      </c>
      <c r="G14" s="14"/>
      <c r="H14" s="14"/>
      <c r="I14" s="15">
        <f t="shared" si="1"/>
        <v>308273</v>
      </c>
    </row>
    <row r="15" spans="1:9">
      <c r="A15" s="12">
        <v>4110</v>
      </c>
      <c r="B15" s="45" t="s">
        <v>49</v>
      </c>
      <c r="C15" s="14">
        <v>446220</v>
      </c>
      <c r="D15" s="14">
        <v>282540</v>
      </c>
      <c r="E15" s="14">
        <f t="shared" si="0"/>
        <v>728760</v>
      </c>
      <c r="F15" s="14">
        <v>46816</v>
      </c>
      <c r="G15" s="14"/>
      <c r="H15" s="14"/>
      <c r="I15" s="15">
        <f t="shared" si="1"/>
        <v>775576</v>
      </c>
    </row>
    <row r="16" spans="1:9">
      <c r="A16" s="12">
        <v>4120</v>
      </c>
      <c r="B16" s="45" t="s">
        <v>13</v>
      </c>
      <c r="C16" s="14">
        <v>63597</v>
      </c>
      <c r="D16" s="14">
        <v>39731</v>
      </c>
      <c r="E16" s="14">
        <f t="shared" si="0"/>
        <v>103328</v>
      </c>
      <c r="F16" s="14">
        <v>3358</v>
      </c>
      <c r="G16" s="14"/>
      <c r="H16" s="14"/>
      <c r="I16" s="15">
        <f t="shared" si="1"/>
        <v>106686</v>
      </c>
    </row>
    <row r="17" spans="1:9">
      <c r="A17" s="12">
        <v>4170</v>
      </c>
      <c r="B17" s="13" t="s">
        <v>26</v>
      </c>
      <c r="C17" s="14">
        <v>3941</v>
      </c>
      <c r="D17" s="14">
        <v>6000</v>
      </c>
      <c r="E17" s="14">
        <f t="shared" si="0"/>
        <v>9941</v>
      </c>
      <c r="F17" s="14">
        <v>0</v>
      </c>
      <c r="G17" s="14"/>
      <c r="H17" s="14"/>
      <c r="I17" s="15">
        <f t="shared" si="1"/>
        <v>9941</v>
      </c>
    </row>
    <row r="18" spans="1:9">
      <c r="A18" s="12">
        <v>4210</v>
      </c>
      <c r="B18" s="45" t="s">
        <v>14</v>
      </c>
      <c r="C18" s="14">
        <v>79058</v>
      </c>
      <c r="D18" s="14">
        <v>70000</v>
      </c>
      <c r="E18" s="14">
        <f t="shared" si="0"/>
        <v>149058</v>
      </c>
      <c r="F18" s="14">
        <v>5000</v>
      </c>
      <c r="G18" s="14"/>
      <c r="H18" s="14"/>
      <c r="I18" s="15">
        <f t="shared" si="1"/>
        <v>154058</v>
      </c>
    </row>
    <row r="19" spans="1:9">
      <c r="A19" s="12">
        <v>4240</v>
      </c>
      <c r="B19" s="45" t="s">
        <v>23</v>
      </c>
      <c r="C19" s="14">
        <v>5000</v>
      </c>
      <c r="D19" s="14">
        <v>5500</v>
      </c>
      <c r="E19" s="14">
        <f t="shared" si="0"/>
        <v>10500</v>
      </c>
      <c r="F19" s="14">
        <v>1000</v>
      </c>
      <c r="G19" s="14"/>
      <c r="H19" s="14"/>
      <c r="I19" s="15">
        <f t="shared" si="1"/>
        <v>11500</v>
      </c>
    </row>
    <row r="20" spans="1:9">
      <c r="A20" s="12">
        <v>4260</v>
      </c>
      <c r="B20" s="45" t="s">
        <v>16</v>
      </c>
      <c r="C20" s="14">
        <v>215955</v>
      </c>
      <c r="D20" s="14">
        <v>100000</v>
      </c>
      <c r="E20" s="14">
        <f t="shared" si="0"/>
        <v>315955</v>
      </c>
      <c r="F20" s="14">
        <v>39300</v>
      </c>
      <c r="G20" s="14"/>
      <c r="H20" s="14"/>
      <c r="I20" s="15">
        <f t="shared" si="1"/>
        <v>355255</v>
      </c>
    </row>
    <row r="21" spans="1:9">
      <c r="A21" s="12">
        <v>4270</v>
      </c>
      <c r="B21" s="45" t="s">
        <v>17</v>
      </c>
      <c r="C21" s="14">
        <v>60407</v>
      </c>
      <c r="D21" s="14">
        <v>32844</v>
      </c>
      <c r="E21" s="14">
        <f t="shared" si="0"/>
        <v>93251</v>
      </c>
      <c r="F21" s="14">
        <v>0</v>
      </c>
      <c r="G21" s="14"/>
      <c r="H21" s="14"/>
      <c r="I21" s="15">
        <f t="shared" si="1"/>
        <v>93251</v>
      </c>
    </row>
    <row r="22" spans="1:9">
      <c r="A22" s="12">
        <v>4280</v>
      </c>
      <c r="B22" s="45" t="s">
        <v>18</v>
      </c>
      <c r="C22" s="14">
        <v>4944</v>
      </c>
      <c r="D22" s="14">
        <v>3300</v>
      </c>
      <c r="E22" s="14">
        <f t="shared" si="0"/>
        <v>8244</v>
      </c>
      <c r="F22" s="14">
        <v>0</v>
      </c>
      <c r="G22" s="14"/>
      <c r="H22" s="14"/>
      <c r="I22" s="15">
        <f t="shared" si="1"/>
        <v>8244</v>
      </c>
    </row>
    <row r="23" spans="1:9">
      <c r="A23" s="12">
        <v>4300</v>
      </c>
      <c r="B23" s="45" t="s">
        <v>4</v>
      </c>
      <c r="C23" s="14">
        <v>53435</v>
      </c>
      <c r="D23" s="14">
        <v>27730</v>
      </c>
      <c r="E23" s="14">
        <f t="shared" si="0"/>
        <v>81165</v>
      </c>
      <c r="F23" s="14">
        <v>11050</v>
      </c>
      <c r="G23" s="14"/>
      <c r="H23" s="14"/>
      <c r="I23" s="15">
        <f t="shared" si="1"/>
        <v>92215</v>
      </c>
    </row>
    <row r="24" spans="1:9">
      <c r="A24" s="12">
        <v>4360</v>
      </c>
      <c r="B24" s="13" t="s">
        <v>27</v>
      </c>
      <c r="C24" s="14"/>
      <c r="D24" s="14"/>
      <c r="E24" s="14"/>
      <c r="F24" s="14"/>
      <c r="G24" s="14"/>
      <c r="H24" s="14"/>
      <c r="I24" s="15"/>
    </row>
    <row r="25" spans="1:9">
      <c r="A25" s="12"/>
      <c r="B25" s="13" t="s">
        <v>28</v>
      </c>
      <c r="C25" s="14">
        <v>7782</v>
      </c>
      <c r="D25" s="14">
        <v>2000</v>
      </c>
      <c r="E25" s="14">
        <f t="shared" si="0"/>
        <v>9782</v>
      </c>
      <c r="F25" s="14">
        <v>720</v>
      </c>
      <c r="G25" s="14"/>
      <c r="H25" s="14"/>
      <c r="I25" s="15">
        <f t="shared" si="1"/>
        <v>10502</v>
      </c>
    </row>
    <row r="26" spans="1:9">
      <c r="A26" s="12">
        <v>4410</v>
      </c>
      <c r="B26" s="45" t="s">
        <v>5</v>
      </c>
      <c r="C26" s="14">
        <v>1160</v>
      </c>
      <c r="D26" s="14">
        <v>1000</v>
      </c>
      <c r="E26" s="14">
        <f t="shared" si="0"/>
        <v>2160</v>
      </c>
      <c r="F26" s="14">
        <v>250</v>
      </c>
      <c r="G26" s="14"/>
      <c r="H26" s="14"/>
      <c r="I26" s="15">
        <f t="shared" si="1"/>
        <v>2410</v>
      </c>
    </row>
    <row r="27" spans="1:9">
      <c r="A27" s="12">
        <v>4430</v>
      </c>
      <c r="B27" s="13" t="s">
        <v>29</v>
      </c>
      <c r="C27" s="14">
        <v>2324</v>
      </c>
      <c r="D27" s="14">
        <v>3200</v>
      </c>
      <c r="E27" s="14">
        <f t="shared" si="0"/>
        <v>5524</v>
      </c>
      <c r="F27" s="14">
        <v>0</v>
      </c>
      <c r="G27" s="14"/>
      <c r="H27" s="14"/>
      <c r="I27" s="15">
        <f t="shared" si="1"/>
        <v>5524</v>
      </c>
    </row>
    <row r="28" spans="1:9">
      <c r="A28" s="12">
        <v>4440</v>
      </c>
      <c r="B28" s="13" t="s">
        <v>19</v>
      </c>
      <c r="C28" s="14">
        <v>121033</v>
      </c>
      <c r="D28" s="14">
        <v>78737</v>
      </c>
      <c r="E28" s="14">
        <f t="shared" si="0"/>
        <v>199770</v>
      </c>
      <c r="F28" s="14">
        <v>11808</v>
      </c>
      <c r="G28" s="14"/>
      <c r="H28" s="14"/>
      <c r="I28" s="15">
        <f t="shared" si="1"/>
        <v>211578</v>
      </c>
    </row>
    <row r="29" spans="1:9">
      <c r="A29" s="12">
        <v>4700</v>
      </c>
      <c r="B29" s="45" t="s">
        <v>6</v>
      </c>
      <c r="C29" s="14"/>
      <c r="D29" s="14"/>
      <c r="E29" s="14"/>
      <c r="F29" s="14"/>
      <c r="G29" s="14"/>
      <c r="H29" s="14"/>
      <c r="I29" s="15"/>
    </row>
    <row r="30" spans="1:9">
      <c r="A30" s="12"/>
      <c r="B30" s="45" t="s">
        <v>50</v>
      </c>
      <c r="C30" s="14">
        <v>6250</v>
      </c>
      <c r="D30" s="14">
        <v>2700</v>
      </c>
      <c r="E30" s="14">
        <f t="shared" si="0"/>
        <v>8950</v>
      </c>
      <c r="F30" s="14">
        <v>500</v>
      </c>
      <c r="G30" s="14"/>
      <c r="H30" s="14"/>
      <c r="I30" s="15">
        <f t="shared" si="1"/>
        <v>9450</v>
      </c>
    </row>
    <row r="31" spans="1:9">
      <c r="A31" s="31" t="s">
        <v>7</v>
      </c>
      <c r="B31" s="53" t="s">
        <v>24</v>
      </c>
      <c r="C31" s="21">
        <f>SUM(C12:C30)</f>
        <v>3792516</v>
      </c>
      <c r="D31" s="21">
        <f>SUM(D12:D30)</f>
        <v>2483052</v>
      </c>
      <c r="E31" s="21">
        <f t="shared" si="0"/>
        <v>6275568</v>
      </c>
      <c r="F31" s="21">
        <f>SUM(F12:F30)</f>
        <v>403102</v>
      </c>
      <c r="G31" s="21"/>
      <c r="H31" s="21"/>
      <c r="I31" s="32">
        <f>SUM(I12:I30)</f>
        <v>6678670</v>
      </c>
    </row>
    <row r="32" spans="1:9">
      <c r="A32" s="73"/>
      <c r="B32" s="72"/>
      <c r="C32" s="30"/>
      <c r="D32" s="30"/>
      <c r="E32" s="30"/>
      <c r="F32" s="30"/>
      <c r="G32" s="30"/>
      <c r="H32" s="30"/>
      <c r="I32" s="16"/>
    </row>
    <row r="33" spans="1:9">
      <c r="B33" s="36" t="s">
        <v>40</v>
      </c>
      <c r="C33" s="37" t="s">
        <v>36</v>
      </c>
      <c r="I33" s="38">
        <v>90000</v>
      </c>
    </row>
    <row r="34" spans="1:9">
      <c r="B34" s="24" t="s">
        <v>41</v>
      </c>
      <c r="I34" s="26">
        <f>SUM(F31,I33)</f>
        <v>493102</v>
      </c>
    </row>
    <row r="35" spans="1:9">
      <c r="B35" s="25" t="s">
        <v>53</v>
      </c>
      <c r="I35" s="26">
        <f>SUM(C31,D31)+30000</f>
        <v>6305568</v>
      </c>
    </row>
    <row r="36" spans="1:9">
      <c r="B36" s="25"/>
      <c r="I36" s="26"/>
    </row>
    <row r="37" spans="1:9">
      <c r="B37" s="25"/>
      <c r="I37" s="26"/>
    </row>
    <row r="38" spans="1:9">
      <c r="B38" s="25"/>
      <c r="I38" s="26"/>
    </row>
    <row r="39" spans="1:9">
      <c r="B39" s="25"/>
      <c r="I39" s="26"/>
    </row>
    <row r="40" spans="1:9">
      <c r="A40" s="113">
        <v>2</v>
      </c>
      <c r="B40" s="114"/>
      <c r="C40" s="114"/>
      <c r="D40" s="114"/>
      <c r="E40" s="114"/>
      <c r="F40" s="114"/>
      <c r="G40" s="114"/>
      <c r="H40" s="114"/>
      <c r="I40" s="114"/>
    </row>
    <row r="41" spans="1:9">
      <c r="A41" s="113"/>
      <c r="B41" s="122"/>
      <c r="C41" s="122"/>
      <c r="D41" s="122"/>
      <c r="E41" s="122"/>
      <c r="F41" s="122"/>
      <c r="G41" s="122"/>
      <c r="H41" s="122"/>
      <c r="I41" s="122"/>
    </row>
    <row r="42" spans="1:9" ht="12.75" hidden="1" customHeight="1">
      <c r="A42" s="109" t="s">
        <v>0</v>
      </c>
      <c r="B42" s="109" t="s">
        <v>1</v>
      </c>
      <c r="C42" s="115" t="s">
        <v>33</v>
      </c>
      <c r="D42" s="115" t="s">
        <v>43</v>
      </c>
      <c r="E42" s="39"/>
      <c r="F42" s="115" t="s">
        <v>45</v>
      </c>
      <c r="G42" s="115" t="s">
        <v>34</v>
      </c>
      <c r="H42" s="115" t="s">
        <v>35</v>
      </c>
      <c r="I42" s="109" t="s">
        <v>2</v>
      </c>
    </row>
    <row r="43" spans="1:9" ht="40.5" customHeight="1">
      <c r="A43" s="110"/>
      <c r="B43" s="110"/>
      <c r="C43" s="116"/>
      <c r="D43" s="116"/>
      <c r="E43" s="40" t="s">
        <v>7</v>
      </c>
      <c r="F43" s="116"/>
      <c r="G43" s="116"/>
      <c r="H43" s="116"/>
      <c r="I43" s="110"/>
    </row>
    <row r="44" spans="1:9" ht="0.75" customHeight="1">
      <c r="A44" s="111"/>
      <c r="B44" s="111"/>
      <c r="C44" s="117"/>
      <c r="D44" s="41"/>
      <c r="E44" s="41"/>
      <c r="F44" s="117"/>
      <c r="G44" s="117"/>
      <c r="H44" s="117"/>
      <c r="I44" s="111"/>
    </row>
    <row r="45" spans="1:9">
      <c r="A45" s="43"/>
      <c r="B45" s="49"/>
      <c r="C45" s="16"/>
      <c r="D45" s="16"/>
      <c r="E45" s="16"/>
      <c r="F45" s="16"/>
      <c r="G45" s="16"/>
      <c r="H45" s="16"/>
      <c r="I45" s="16"/>
    </row>
    <row r="46" spans="1:9" ht="15.75">
      <c r="A46" s="118" t="s">
        <v>25</v>
      </c>
      <c r="B46" s="119"/>
      <c r="C46" s="119"/>
      <c r="D46" s="119"/>
      <c r="E46" s="119"/>
      <c r="F46" s="119"/>
      <c r="G46" s="119"/>
      <c r="H46" s="119"/>
      <c r="I46" s="120"/>
    </row>
    <row r="47" spans="1:9">
      <c r="A47" s="12">
        <v>3020</v>
      </c>
      <c r="B47" s="45" t="s">
        <v>10</v>
      </c>
      <c r="C47" s="14"/>
      <c r="D47" s="14"/>
      <c r="E47" s="14"/>
      <c r="F47" s="14"/>
      <c r="G47" s="14"/>
      <c r="H47" s="14"/>
      <c r="I47" s="15"/>
    </row>
    <row r="48" spans="1:9">
      <c r="A48" s="12"/>
      <c r="B48" s="45" t="s">
        <v>11</v>
      </c>
      <c r="C48" s="14"/>
      <c r="D48" s="14"/>
      <c r="E48" s="14"/>
      <c r="F48" s="14"/>
      <c r="G48" s="14">
        <v>6553</v>
      </c>
      <c r="H48" s="14">
        <v>8228</v>
      </c>
      <c r="I48" s="15">
        <f t="shared" ref="I48:I68" si="2">SUM(C48:H48)</f>
        <v>14781</v>
      </c>
    </row>
    <row r="49" spans="1:9">
      <c r="A49" s="12">
        <v>4010</v>
      </c>
      <c r="B49" s="45" t="s">
        <v>48</v>
      </c>
      <c r="C49" s="14"/>
      <c r="D49" s="14"/>
      <c r="E49" s="14"/>
      <c r="F49" s="14"/>
      <c r="G49" s="14">
        <v>776957</v>
      </c>
      <c r="H49" s="14">
        <v>1021470</v>
      </c>
      <c r="I49" s="15">
        <f t="shared" si="2"/>
        <v>1798427</v>
      </c>
    </row>
    <row r="50" spans="1:9">
      <c r="A50" s="12">
        <v>4040</v>
      </c>
      <c r="B50" s="45" t="s">
        <v>12</v>
      </c>
      <c r="C50" s="14"/>
      <c r="D50" s="14"/>
      <c r="E50" s="14"/>
      <c r="F50" s="14"/>
      <c r="G50" s="14">
        <v>54227</v>
      </c>
      <c r="H50" s="14">
        <v>65723</v>
      </c>
      <c r="I50" s="15">
        <f t="shared" si="2"/>
        <v>119950</v>
      </c>
    </row>
    <row r="51" spans="1:9">
      <c r="A51" s="12">
        <v>4110</v>
      </c>
      <c r="B51" s="45" t="s">
        <v>49</v>
      </c>
      <c r="C51" s="14"/>
      <c r="D51" s="14"/>
      <c r="E51" s="14"/>
      <c r="F51" s="14"/>
      <c r="G51" s="14">
        <v>142830</v>
      </c>
      <c r="H51" s="14">
        <v>211897</v>
      </c>
      <c r="I51" s="15">
        <f t="shared" si="2"/>
        <v>354727</v>
      </c>
    </row>
    <row r="52" spans="1:9">
      <c r="A52" s="12">
        <v>4120</v>
      </c>
      <c r="B52" s="45" t="s">
        <v>13</v>
      </c>
      <c r="C52" s="14"/>
      <c r="D52" s="14"/>
      <c r="E52" s="14"/>
      <c r="F52" s="14"/>
      <c r="G52" s="14">
        <v>20430</v>
      </c>
      <c r="H52" s="14">
        <v>26846</v>
      </c>
      <c r="I52" s="15">
        <f t="shared" si="2"/>
        <v>47276</v>
      </c>
    </row>
    <row r="53" spans="1:9">
      <c r="A53" s="12">
        <v>4170</v>
      </c>
      <c r="B53" s="13" t="s">
        <v>26</v>
      </c>
      <c r="C53" s="14"/>
      <c r="D53" s="14"/>
      <c r="E53" s="14"/>
      <c r="F53" s="14"/>
      <c r="G53" s="14">
        <v>12300</v>
      </c>
      <c r="H53" s="14">
        <v>28440</v>
      </c>
      <c r="I53" s="15">
        <f t="shared" si="2"/>
        <v>40740</v>
      </c>
    </row>
    <row r="54" spans="1:9">
      <c r="A54" s="12">
        <v>4210</v>
      </c>
      <c r="B54" s="45" t="s">
        <v>14</v>
      </c>
      <c r="C54" s="14"/>
      <c r="D54" s="14"/>
      <c r="E54" s="14"/>
      <c r="F54" s="14"/>
      <c r="G54" s="14">
        <v>24000</v>
      </c>
      <c r="H54" s="14">
        <v>34783</v>
      </c>
      <c r="I54" s="15">
        <f t="shared" si="2"/>
        <v>58783</v>
      </c>
    </row>
    <row r="55" spans="1:9">
      <c r="A55" s="12">
        <v>4240</v>
      </c>
      <c r="B55" s="45" t="s">
        <v>23</v>
      </c>
      <c r="C55" s="14"/>
      <c r="D55" s="14"/>
      <c r="E55" s="14"/>
      <c r="F55" s="14"/>
      <c r="G55" s="14">
        <v>6500</v>
      </c>
      <c r="H55" s="14">
        <v>6396</v>
      </c>
      <c r="I55" s="15">
        <f t="shared" si="2"/>
        <v>12896</v>
      </c>
    </row>
    <row r="56" spans="1:9">
      <c r="A56" s="12">
        <v>4260</v>
      </c>
      <c r="B56" s="45" t="s">
        <v>16</v>
      </c>
      <c r="C56" s="14"/>
      <c r="D56" s="14"/>
      <c r="E56" s="14"/>
      <c r="F56" s="14"/>
      <c r="G56" s="14">
        <v>20313</v>
      </c>
      <c r="H56" s="14">
        <v>53160</v>
      </c>
      <c r="I56" s="15">
        <f t="shared" si="2"/>
        <v>73473</v>
      </c>
    </row>
    <row r="57" spans="1:9">
      <c r="A57" s="12">
        <v>4270</v>
      </c>
      <c r="B57" s="45" t="s">
        <v>17</v>
      </c>
      <c r="C57" s="14"/>
      <c r="D57" s="14"/>
      <c r="E57" s="14"/>
      <c r="F57" s="14"/>
      <c r="G57" s="14">
        <v>74000</v>
      </c>
      <c r="H57" s="14">
        <v>10000</v>
      </c>
      <c r="I57" s="15">
        <f t="shared" si="2"/>
        <v>84000</v>
      </c>
    </row>
    <row r="58" spans="1:9">
      <c r="A58" s="12">
        <v>4280</v>
      </c>
      <c r="B58" s="45" t="s">
        <v>18</v>
      </c>
      <c r="C58" s="14"/>
      <c r="D58" s="14"/>
      <c r="E58" s="14"/>
      <c r="F58" s="14"/>
      <c r="G58" s="14">
        <v>2200</v>
      </c>
      <c r="H58" s="14">
        <v>3930</v>
      </c>
      <c r="I58" s="15">
        <f t="shared" si="2"/>
        <v>6130</v>
      </c>
    </row>
    <row r="59" spans="1:9">
      <c r="A59" s="12">
        <v>4300</v>
      </c>
      <c r="B59" s="45" t="s">
        <v>4</v>
      </c>
      <c r="C59" s="14"/>
      <c r="D59" s="14"/>
      <c r="E59" s="14"/>
      <c r="F59" s="14"/>
      <c r="G59" s="14">
        <v>32000</v>
      </c>
      <c r="H59" s="14">
        <v>33933</v>
      </c>
      <c r="I59" s="15">
        <f t="shared" si="2"/>
        <v>65933</v>
      </c>
    </row>
    <row r="60" spans="1:9">
      <c r="A60" s="12">
        <v>4360</v>
      </c>
      <c r="B60" s="13" t="s">
        <v>27</v>
      </c>
      <c r="C60" s="14"/>
      <c r="D60" s="14"/>
      <c r="E60" s="14"/>
      <c r="F60" s="14"/>
      <c r="G60" s="14"/>
      <c r="H60" s="14"/>
      <c r="I60" s="15"/>
    </row>
    <row r="61" spans="1:9">
      <c r="A61" s="12"/>
      <c r="B61" s="13" t="s">
        <v>28</v>
      </c>
      <c r="C61" s="14"/>
      <c r="D61" s="14"/>
      <c r="E61" s="14"/>
      <c r="F61" s="14"/>
      <c r="G61" s="14">
        <v>2000</v>
      </c>
      <c r="H61" s="14">
        <v>5895</v>
      </c>
      <c r="I61" s="15">
        <f t="shared" si="2"/>
        <v>7895</v>
      </c>
    </row>
    <row r="62" spans="1:9">
      <c r="A62" s="12">
        <v>4390</v>
      </c>
      <c r="B62" s="13" t="s">
        <v>54</v>
      </c>
      <c r="C62" s="14"/>
      <c r="D62" s="14"/>
      <c r="E62" s="14"/>
      <c r="F62" s="14"/>
      <c r="G62" s="14"/>
      <c r="H62" s="14"/>
      <c r="I62" s="15"/>
    </row>
    <row r="63" spans="1:9">
      <c r="A63" s="12"/>
      <c r="B63" s="13" t="s">
        <v>55</v>
      </c>
      <c r="C63" s="14"/>
      <c r="D63" s="14"/>
      <c r="E63" s="14"/>
      <c r="F63" s="14"/>
      <c r="G63" s="14">
        <v>2500</v>
      </c>
      <c r="H63" s="14">
        <v>0</v>
      </c>
      <c r="I63" s="15">
        <f>SUM(G63:H63)</f>
        <v>2500</v>
      </c>
    </row>
    <row r="64" spans="1:9">
      <c r="A64" s="12">
        <v>4410</v>
      </c>
      <c r="B64" s="45" t="s">
        <v>5</v>
      </c>
      <c r="C64" s="14"/>
      <c r="D64" s="14"/>
      <c r="E64" s="14"/>
      <c r="F64" s="14"/>
      <c r="G64" s="14">
        <v>200</v>
      </c>
      <c r="H64" s="14">
        <v>1295</v>
      </c>
      <c r="I64" s="15">
        <f t="shared" si="2"/>
        <v>1495</v>
      </c>
    </row>
    <row r="65" spans="1:9">
      <c r="A65" s="12">
        <v>4430</v>
      </c>
      <c r="B65" s="13" t="s">
        <v>29</v>
      </c>
      <c r="C65" s="14"/>
      <c r="D65" s="14"/>
      <c r="E65" s="14"/>
      <c r="F65" s="14"/>
      <c r="G65" s="14">
        <v>3000</v>
      </c>
      <c r="H65" s="14">
        <v>1334</v>
      </c>
      <c r="I65" s="15">
        <f t="shared" si="2"/>
        <v>4334</v>
      </c>
    </row>
    <row r="66" spans="1:9">
      <c r="A66" s="12">
        <v>4440</v>
      </c>
      <c r="B66" s="13" t="s">
        <v>19</v>
      </c>
      <c r="C66" s="14"/>
      <c r="D66" s="14"/>
      <c r="E66" s="14"/>
      <c r="F66" s="14"/>
      <c r="G66" s="14">
        <v>38764</v>
      </c>
      <c r="H66" s="14">
        <v>50566</v>
      </c>
      <c r="I66" s="15">
        <f t="shared" si="2"/>
        <v>89330</v>
      </c>
    </row>
    <row r="67" spans="1:9">
      <c r="A67" s="12">
        <v>4700</v>
      </c>
      <c r="B67" s="45" t="s">
        <v>6</v>
      </c>
      <c r="C67" s="14"/>
      <c r="D67" s="14"/>
      <c r="E67" s="14"/>
      <c r="F67" s="14"/>
      <c r="G67" s="14"/>
      <c r="H67" s="14"/>
      <c r="I67" s="15"/>
    </row>
    <row r="68" spans="1:9">
      <c r="A68" s="12"/>
      <c r="B68" s="45" t="s">
        <v>50</v>
      </c>
      <c r="C68" s="14"/>
      <c r="D68" s="14"/>
      <c r="E68" s="14"/>
      <c r="F68" s="14"/>
      <c r="G68" s="14">
        <v>2000</v>
      </c>
      <c r="H68" s="14">
        <v>700</v>
      </c>
      <c r="I68" s="15">
        <f t="shared" si="2"/>
        <v>2700</v>
      </c>
    </row>
    <row r="69" spans="1:9">
      <c r="A69" s="12">
        <v>6060</v>
      </c>
      <c r="B69" s="45" t="s">
        <v>46</v>
      </c>
      <c r="C69" s="14"/>
      <c r="D69" s="14"/>
      <c r="E69" s="14"/>
      <c r="F69" s="14"/>
      <c r="G69" s="14"/>
      <c r="H69" s="14"/>
      <c r="I69" s="16"/>
    </row>
    <row r="70" spans="1:9">
      <c r="A70" s="12"/>
      <c r="B70" s="45" t="s">
        <v>47</v>
      </c>
      <c r="C70" s="14"/>
      <c r="D70" s="14"/>
      <c r="E70" s="14"/>
      <c r="F70" s="14"/>
      <c r="G70" s="14">
        <v>0</v>
      </c>
      <c r="H70" s="14">
        <v>33936</v>
      </c>
      <c r="I70" s="16">
        <f>SUM(G70:H70)</f>
        <v>33936</v>
      </c>
    </row>
    <row r="71" spans="1:9">
      <c r="A71" s="29" t="s">
        <v>7</v>
      </c>
      <c r="B71" s="20" t="s">
        <v>8</v>
      </c>
      <c r="C71" s="21"/>
      <c r="D71" s="21"/>
      <c r="E71" s="68" t="s">
        <v>7</v>
      </c>
      <c r="F71" s="21"/>
      <c r="G71" s="21">
        <f>SUM(G48:G70)</f>
        <v>1220774</v>
      </c>
      <c r="H71" s="21">
        <f t="shared" ref="H71:I71" si="3">SUM(H48:H70)</f>
        <v>1598532</v>
      </c>
      <c r="I71" s="21">
        <f t="shared" si="3"/>
        <v>2819306</v>
      </c>
    </row>
    <row r="72" spans="1:9">
      <c r="A72" s="33"/>
      <c r="B72" s="34"/>
      <c r="C72" s="35"/>
      <c r="D72" s="35"/>
      <c r="E72" s="35"/>
      <c r="F72" s="35"/>
      <c r="G72" s="35"/>
      <c r="H72" s="35"/>
      <c r="I72" s="35"/>
    </row>
    <row r="73" spans="1:9" ht="15.75">
      <c r="A73" s="118" t="s">
        <v>3</v>
      </c>
      <c r="B73" s="119"/>
      <c r="C73" s="119"/>
      <c r="D73" s="119"/>
      <c r="E73" s="119"/>
      <c r="F73" s="119"/>
      <c r="G73" s="119"/>
      <c r="H73" s="119"/>
      <c r="I73" s="120"/>
    </row>
    <row r="74" spans="1:9">
      <c r="A74" s="12">
        <v>4300</v>
      </c>
      <c r="B74" s="45" t="s">
        <v>4</v>
      </c>
      <c r="C74" s="54">
        <v>5500</v>
      </c>
      <c r="D74" s="54">
        <v>8000</v>
      </c>
      <c r="E74" s="54"/>
      <c r="F74" s="54"/>
      <c r="G74" s="54">
        <v>0</v>
      </c>
      <c r="H74" s="54">
        <v>0</v>
      </c>
      <c r="I74" s="55">
        <f>SUM(C74:H74)</f>
        <v>13500</v>
      </c>
    </row>
    <row r="75" spans="1:9">
      <c r="A75" s="12">
        <v>4410</v>
      </c>
      <c r="B75" s="45" t="s">
        <v>5</v>
      </c>
      <c r="C75" s="54">
        <v>0</v>
      </c>
      <c r="D75" s="54">
        <v>0</v>
      </c>
      <c r="E75" s="54"/>
      <c r="F75" s="54"/>
      <c r="G75" s="54">
        <v>360</v>
      </c>
      <c r="H75" s="54">
        <v>240</v>
      </c>
      <c r="I75" s="55">
        <f>SUM(C75:H75)</f>
        <v>600</v>
      </c>
    </row>
    <row r="76" spans="1:9">
      <c r="A76" s="12">
        <v>4700</v>
      </c>
      <c r="B76" s="45" t="s">
        <v>6</v>
      </c>
      <c r="C76" s="54"/>
      <c r="D76" s="54"/>
      <c r="E76" s="54"/>
      <c r="F76" s="54"/>
      <c r="G76" s="54"/>
      <c r="H76" s="54"/>
      <c r="I76" s="55"/>
    </row>
    <row r="77" spans="1:9">
      <c r="A77" s="56"/>
      <c r="B77" s="57" t="s">
        <v>51</v>
      </c>
      <c r="C77" s="58">
        <v>12112</v>
      </c>
      <c r="D77" s="58">
        <v>4866</v>
      </c>
      <c r="E77" s="58"/>
      <c r="F77" s="58"/>
      <c r="G77" s="58">
        <v>4818</v>
      </c>
      <c r="H77" s="58">
        <v>6497</v>
      </c>
      <c r="I77" s="59">
        <f>SUM(C77:H77)</f>
        <v>28293</v>
      </c>
    </row>
    <row r="78" spans="1:9">
      <c r="A78" s="2" t="s">
        <v>7</v>
      </c>
      <c r="B78" s="3" t="s">
        <v>8</v>
      </c>
      <c r="C78" s="7">
        <f>SUM(C74:C77)</f>
        <v>17612</v>
      </c>
      <c r="D78" s="7">
        <f>SUM(D74:D77)</f>
        <v>12866</v>
      </c>
      <c r="E78" s="70" t="s">
        <v>7</v>
      </c>
      <c r="F78" s="7"/>
      <c r="G78" s="7">
        <f>SUM(G74:G77)</f>
        <v>5178</v>
      </c>
      <c r="H78" s="7">
        <f>SUM(H74:H77)</f>
        <v>6737</v>
      </c>
      <c r="I78" s="7">
        <f>SUM(I74:I77)</f>
        <v>42393</v>
      </c>
    </row>
    <row r="79" spans="1:9">
      <c r="A79" s="43"/>
      <c r="B79" s="49"/>
      <c r="C79" s="49"/>
      <c r="D79" s="49"/>
      <c r="E79" s="49"/>
      <c r="F79" s="49"/>
      <c r="G79" s="49"/>
      <c r="H79" s="49"/>
      <c r="I79" s="49"/>
    </row>
    <row r="80" spans="1:9">
      <c r="A80" s="43"/>
      <c r="B80" s="49"/>
      <c r="C80" s="49"/>
      <c r="D80" s="49"/>
      <c r="E80" s="49"/>
      <c r="F80" s="49"/>
      <c r="G80" s="49"/>
      <c r="H80" s="49"/>
      <c r="I80" s="49"/>
    </row>
    <row r="81" spans="1:9">
      <c r="A81" s="113">
        <v>3</v>
      </c>
      <c r="B81" s="121"/>
      <c r="C81" s="121"/>
      <c r="D81" s="121"/>
      <c r="E81" s="121"/>
      <c r="F81" s="121"/>
      <c r="G81" s="121"/>
      <c r="H81" s="121"/>
      <c r="I81" s="121"/>
    </row>
    <row r="82" spans="1:9">
      <c r="A82" s="42"/>
      <c r="B82" s="44"/>
      <c r="C82" s="44"/>
      <c r="D82" s="44"/>
      <c r="E82" s="44"/>
      <c r="F82" s="44"/>
      <c r="G82" s="44"/>
      <c r="H82" s="44"/>
      <c r="I82" s="44"/>
    </row>
    <row r="83" spans="1:9" ht="1.5" customHeight="1">
      <c r="A83" s="109" t="s">
        <v>0</v>
      </c>
      <c r="B83" s="109" t="s">
        <v>1</v>
      </c>
      <c r="C83" s="115" t="s">
        <v>33</v>
      </c>
      <c r="D83" s="115" t="s">
        <v>43</v>
      </c>
      <c r="E83" s="39"/>
      <c r="F83" s="115" t="s">
        <v>44</v>
      </c>
      <c r="G83" s="115" t="s">
        <v>34</v>
      </c>
      <c r="H83" s="115" t="s">
        <v>35</v>
      </c>
      <c r="I83" s="109" t="s">
        <v>2</v>
      </c>
    </row>
    <row r="84" spans="1:9" ht="39.75" customHeight="1">
      <c r="A84" s="110"/>
      <c r="B84" s="110"/>
      <c r="C84" s="116"/>
      <c r="D84" s="116"/>
      <c r="E84" s="40" t="s">
        <v>7</v>
      </c>
      <c r="F84" s="116"/>
      <c r="G84" s="116"/>
      <c r="H84" s="116"/>
      <c r="I84" s="110"/>
    </row>
    <row r="85" spans="1:9" ht="0.75" customHeight="1">
      <c r="A85" s="111"/>
      <c r="B85" s="111"/>
      <c r="C85" s="117"/>
      <c r="D85" s="41"/>
      <c r="E85" s="41"/>
      <c r="F85" s="117"/>
      <c r="G85" s="117"/>
      <c r="H85" s="117"/>
      <c r="I85" s="111"/>
    </row>
    <row r="86" spans="1:9">
      <c r="A86" s="43"/>
      <c r="B86" s="49"/>
      <c r="C86" s="49"/>
      <c r="D86" s="49"/>
      <c r="E86" s="49"/>
      <c r="F86" s="49"/>
      <c r="G86" s="49"/>
      <c r="H86" s="49"/>
      <c r="I86" s="49"/>
    </row>
    <row r="87" spans="1:9" ht="15.75">
      <c r="A87" s="118" t="s">
        <v>9</v>
      </c>
      <c r="B87" s="119"/>
      <c r="C87" s="119"/>
      <c r="D87" s="119"/>
      <c r="E87" s="119"/>
      <c r="F87" s="119"/>
      <c r="G87" s="119"/>
      <c r="H87" s="119"/>
      <c r="I87" s="120"/>
    </row>
    <row r="88" spans="1:9">
      <c r="A88" s="12">
        <v>3020</v>
      </c>
      <c r="B88" s="45" t="s">
        <v>10</v>
      </c>
      <c r="C88" s="60"/>
      <c r="D88" s="60"/>
      <c r="E88" s="60"/>
      <c r="F88" s="60"/>
      <c r="G88" s="60"/>
      <c r="H88" s="60"/>
      <c r="I88" s="61"/>
    </row>
    <row r="89" spans="1:9">
      <c r="A89" s="12"/>
      <c r="B89" s="45" t="s">
        <v>11</v>
      </c>
      <c r="C89" s="54">
        <v>900</v>
      </c>
      <c r="D89" s="54">
        <v>1000</v>
      </c>
      <c r="E89" s="54"/>
      <c r="F89" s="54"/>
      <c r="G89" s="54">
        <v>1500</v>
      </c>
      <c r="H89" s="54">
        <v>1500</v>
      </c>
      <c r="I89" s="55">
        <f t="shared" ref="I89:I107" si="4">SUM(C89:H89)</f>
        <v>4900</v>
      </c>
    </row>
    <row r="90" spans="1:9">
      <c r="A90" s="12">
        <v>4010</v>
      </c>
      <c r="B90" s="45" t="s">
        <v>48</v>
      </c>
      <c r="C90" s="54">
        <v>119431</v>
      </c>
      <c r="D90" s="54">
        <v>111497</v>
      </c>
      <c r="E90" s="54"/>
      <c r="F90" s="54"/>
      <c r="G90" s="54">
        <v>119207</v>
      </c>
      <c r="H90" s="54">
        <v>109648</v>
      </c>
      <c r="I90" s="55">
        <f t="shared" si="4"/>
        <v>459783</v>
      </c>
    </row>
    <row r="91" spans="1:9">
      <c r="A91" s="12">
        <v>4040</v>
      </c>
      <c r="B91" s="45" t="s">
        <v>12</v>
      </c>
      <c r="C91" s="54">
        <v>8288</v>
      </c>
      <c r="D91" s="54">
        <v>5600</v>
      </c>
      <c r="E91" s="54"/>
      <c r="F91" s="54"/>
      <c r="G91" s="54">
        <v>8420</v>
      </c>
      <c r="H91" s="54">
        <v>8104</v>
      </c>
      <c r="I91" s="55">
        <f t="shared" si="4"/>
        <v>30412</v>
      </c>
    </row>
    <row r="92" spans="1:9">
      <c r="A92" s="12">
        <v>4110</v>
      </c>
      <c r="B92" s="45" t="s">
        <v>49</v>
      </c>
      <c r="C92" s="54">
        <v>21095</v>
      </c>
      <c r="D92" s="54">
        <v>18470</v>
      </c>
      <c r="E92" s="54"/>
      <c r="F92" s="54"/>
      <c r="G92" s="54">
        <v>21940</v>
      </c>
      <c r="H92" s="54">
        <v>22031</v>
      </c>
      <c r="I92" s="55">
        <f t="shared" si="4"/>
        <v>83536</v>
      </c>
    </row>
    <row r="93" spans="1:9">
      <c r="A93" s="12">
        <v>4120</v>
      </c>
      <c r="B93" s="45" t="s">
        <v>13</v>
      </c>
      <c r="C93" s="54">
        <v>3006</v>
      </c>
      <c r="D93" s="54">
        <v>2689</v>
      </c>
      <c r="E93" s="54"/>
      <c r="F93" s="54"/>
      <c r="G93" s="54">
        <v>3127</v>
      </c>
      <c r="H93" s="54">
        <v>4600</v>
      </c>
      <c r="I93" s="55">
        <f t="shared" si="4"/>
        <v>13422</v>
      </c>
    </row>
    <row r="94" spans="1:9">
      <c r="A94" s="12">
        <v>4210</v>
      </c>
      <c r="B94" s="45" t="s">
        <v>14</v>
      </c>
      <c r="C94" s="54">
        <v>7637</v>
      </c>
      <c r="D94" s="54">
        <v>13700</v>
      </c>
      <c r="E94" s="54"/>
      <c r="F94" s="54"/>
      <c r="G94" s="54">
        <v>19200</v>
      </c>
      <c r="H94" s="54">
        <v>21125</v>
      </c>
      <c r="I94" s="55">
        <f t="shared" si="4"/>
        <v>61662</v>
      </c>
    </row>
    <row r="95" spans="1:9">
      <c r="A95" s="12">
        <v>4220</v>
      </c>
      <c r="B95" s="45" t="s">
        <v>15</v>
      </c>
      <c r="C95" s="54">
        <v>190400</v>
      </c>
      <c r="D95" s="54">
        <v>120000</v>
      </c>
      <c r="E95" s="54"/>
      <c r="F95" s="54"/>
      <c r="G95" s="54">
        <v>110800</v>
      </c>
      <c r="H95" s="54">
        <v>127730</v>
      </c>
      <c r="I95" s="55">
        <f t="shared" si="4"/>
        <v>548930</v>
      </c>
    </row>
    <row r="96" spans="1:9">
      <c r="A96" s="12">
        <v>4260</v>
      </c>
      <c r="B96" s="45" t="s">
        <v>16</v>
      </c>
      <c r="C96" s="54">
        <v>36285</v>
      </c>
      <c r="D96" s="54">
        <v>12000</v>
      </c>
      <c r="E96" s="54"/>
      <c r="F96" s="54"/>
      <c r="G96" s="54">
        <v>21500</v>
      </c>
      <c r="H96" s="54">
        <v>17729</v>
      </c>
      <c r="I96" s="55">
        <f t="shared" si="4"/>
        <v>87514</v>
      </c>
    </row>
    <row r="97" spans="1:9">
      <c r="A97" s="12">
        <v>4270</v>
      </c>
      <c r="B97" s="45" t="s">
        <v>17</v>
      </c>
      <c r="C97" s="54">
        <v>3000</v>
      </c>
      <c r="D97" s="54">
        <v>0</v>
      </c>
      <c r="E97" s="54"/>
      <c r="F97" s="54"/>
      <c r="G97" s="54">
        <v>0</v>
      </c>
      <c r="H97" s="54">
        <v>0</v>
      </c>
      <c r="I97" s="55">
        <f t="shared" si="4"/>
        <v>3000</v>
      </c>
    </row>
    <row r="98" spans="1:9">
      <c r="A98" s="12">
        <v>4280</v>
      </c>
      <c r="B98" s="45" t="s">
        <v>18</v>
      </c>
      <c r="C98" s="54">
        <v>600</v>
      </c>
      <c r="D98" s="54">
        <v>180</v>
      </c>
      <c r="E98" s="54"/>
      <c r="F98" s="54"/>
      <c r="G98" s="54">
        <v>380</v>
      </c>
      <c r="H98" s="54">
        <v>309</v>
      </c>
      <c r="I98" s="55">
        <f t="shared" si="4"/>
        <v>1469</v>
      </c>
    </row>
    <row r="99" spans="1:9">
      <c r="A99" s="12">
        <v>4300</v>
      </c>
      <c r="B99" s="45" t="s">
        <v>4</v>
      </c>
      <c r="C99" s="54">
        <v>5248</v>
      </c>
      <c r="D99" s="54">
        <v>3900</v>
      </c>
      <c r="E99" s="54"/>
      <c r="F99" s="54"/>
      <c r="G99" s="54">
        <v>10000</v>
      </c>
      <c r="H99" s="54">
        <v>8280</v>
      </c>
      <c r="I99" s="55">
        <f t="shared" si="4"/>
        <v>27428</v>
      </c>
    </row>
    <row r="100" spans="1:9">
      <c r="A100" s="12">
        <v>4390</v>
      </c>
      <c r="B100" s="13" t="s">
        <v>54</v>
      </c>
      <c r="C100" s="54"/>
      <c r="D100" s="54"/>
      <c r="E100" s="54"/>
      <c r="F100" s="54"/>
      <c r="G100" s="54"/>
      <c r="H100" s="54"/>
      <c r="I100" s="55"/>
    </row>
    <row r="101" spans="1:9">
      <c r="A101" s="12"/>
      <c r="B101" s="13" t="s">
        <v>55</v>
      </c>
      <c r="C101" s="54">
        <v>0</v>
      </c>
      <c r="D101" s="54">
        <v>0</v>
      </c>
      <c r="E101" s="54"/>
      <c r="F101" s="54"/>
      <c r="G101" s="54">
        <v>0</v>
      </c>
      <c r="H101" s="54">
        <v>0</v>
      </c>
      <c r="I101" s="55">
        <f>SUM(C101:H101)</f>
        <v>0</v>
      </c>
    </row>
    <row r="102" spans="1:9">
      <c r="A102" s="12">
        <v>4410</v>
      </c>
      <c r="B102" s="45" t="s">
        <v>5</v>
      </c>
      <c r="C102" s="54">
        <v>0</v>
      </c>
      <c r="D102" s="54">
        <v>0</v>
      </c>
      <c r="E102" s="54"/>
      <c r="F102" s="54"/>
      <c r="G102" s="54">
        <v>100</v>
      </c>
      <c r="H102" s="54">
        <v>100</v>
      </c>
      <c r="I102" s="55">
        <f t="shared" si="4"/>
        <v>200</v>
      </c>
    </row>
    <row r="103" spans="1:9">
      <c r="A103" s="12">
        <v>4440</v>
      </c>
      <c r="B103" s="45" t="s">
        <v>19</v>
      </c>
      <c r="C103" s="54">
        <v>3814</v>
      </c>
      <c r="D103" s="54">
        <v>3814</v>
      </c>
      <c r="E103" s="54"/>
      <c r="F103" s="54"/>
      <c r="G103" s="54">
        <v>3557</v>
      </c>
      <c r="H103" s="54">
        <v>3779</v>
      </c>
      <c r="I103" s="55">
        <f t="shared" si="4"/>
        <v>14964</v>
      </c>
    </row>
    <row r="104" spans="1:9">
      <c r="A104" s="12">
        <v>4700</v>
      </c>
      <c r="B104" s="45" t="s">
        <v>6</v>
      </c>
      <c r="C104" s="54"/>
      <c r="D104" s="54"/>
      <c r="E104" s="54"/>
      <c r="F104" s="54"/>
      <c r="G104" s="54"/>
      <c r="H104" s="54"/>
      <c r="I104" s="55"/>
    </row>
    <row r="105" spans="1:9">
      <c r="A105" s="12"/>
      <c r="B105" s="45" t="s">
        <v>50</v>
      </c>
      <c r="C105" s="54">
        <v>450</v>
      </c>
      <c r="D105" s="54">
        <v>400</v>
      </c>
      <c r="E105" s="54"/>
      <c r="F105" s="54"/>
      <c r="G105" s="54">
        <v>1000</v>
      </c>
      <c r="H105" s="54">
        <v>300</v>
      </c>
      <c r="I105" s="55">
        <f t="shared" si="4"/>
        <v>2150</v>
      </c>
    </row>
    <row r="106" spans="1:9">
      <c r="A106" s="62">
        <v>6060</v>
      </c>
      <c r="B106" s="46" t="s">
        <v>46</v>
      </c>
      <c r="C106" s="19"/>
      <c r="D106" s="19"/>
      <c r="E106" s="19"/>
      <c r="F106" s="19"/>
      <c r="G106" s="19"/>
      <c r="H106" s="19"/>
      <c r="I106" s="19"/>
    </row>
    <row r="107" spans="1:9">
      <c r="A107" s="63"/>
      <c r="B107" s="47" t="s">
        <v>47</v>
      </c>
      <c r="C107" s="48">
        <v>0</v>
      </c>
      <c r="D107" s="48">
        <v>26000</v>
      </c>
      <c r="E107" s="48"/>
      <c r="F107" s="48"/>
      <c r="G107" s="48">
        <v>0</v>
      </c>
      <c r="H107" s="48">
        <v>7500</v>
      </c>
      <c r="I107" s="55">
        <f t="shared" si="4"/>
        <v>33500</v>
      </c>
    </row>
    <row r="108" spans="1:9">
      <c r="A108" s="18" t="s">
        <v>7</v>
      </c>
      <c r="B108" s="27" t="s">
        <v>8</v>
      </c>
      <c r="C108" s="28">
        <f>SUM(C89:C107)</f>
        <v>400154</v>
      </c>
      <c r="D108" s="28">
        <f t="shared" ref="D108:H108" si="5">SUM(D89:D107)</f>
        <v>319250</v>
      </c>
      <c r="E108" s="69" t="s">
        <v>7</v>
      </c>
      <c r="F108" s="28"/>
      <c r="G108" s="28">
        <f t="shared" si="5"/>
        <v>320731</v>
      </c>
      <c r="H108" s="28">
        <f t="shared" si="5"/>
        <v>332735</v>
      </c>
      <c r="I108" s="22">
        <f>SUM(C108:H108)</f>
        <v>1372870</v>
      </c>
    </row>
    <row r="109" spans="1:9">
      <c r="A109" s="96"/>
      <c r="B109" s="4"/>
      <c r="C109" s="17"/>
      <c r="D109" s="17"/>
      <c r="E109" s="100"/>
      <c r="F109" s="17"/>
      <c r="G109" s="17"/>
      <c r="H109" s="17"/>
      <c r="I109" s="17"/>
    </row>
    <row r="110" spans="1:9" ht="15.75">
      <c r="A110" s="118" t="s">
        <v>20</v>
      </c>
      <c r="B110" s="119"/>
      <c r="C110" s="119"/>
      <c r="D110" s="119"/>
      <c r="E110" s="119"/>
      <c r="F110" s="119"/>
      <c r="G110" s="119"/>
      <c r="H110" s="119"/>
      <c r="I110" s="120"/>
    </row>
    <row r="111" spans="1:9">
      <c r="A111" s="12">
        <v>4440</v>
      </c>
      <c r="B111" s="45" t="s">
        <v>21</v>
      </c>
      <c r="C111" s="54">
        <v>42131</v>
      </c>
      <c r="D111" s="54">
        <v>40726.769999999997</v>
      </c>
      <c r="E111" s="54"/>
      <c r="F111" s="54"/>
      <c r="G111" s="54">
        <v>5639</v>
      </c>
      <c r="H111" s="54">
        <v>1359</v>
      </c>
      <c r="I111" s="55">
        <f>SUM(C111:H111)</f>
        <v>89855.76999999999</v>
      </c>
    </row>
    <row r="112" spans="1:9">
      <c r="A112" s="2" t="s">
        <v>7</v>
      </c>
      <c r="B112" s="3" t="s">
        <v>8</v>
      </c>
      <c r="C112" s="7">
        <f>SUM(C111)</f>
        <v>42131</v>
      </c>
      <c r="D112" s="7">
        <f>SUM(D111)</f>
        <v>40726.769999999997</v>
      </c>
      <c r="E112" s="70" t="s">
        <v>7</v>
      </c>
      <c r="F112" s="7"/>
      <c r="G112" s="7">
        <f>SUM(G111)</f>
        <v>5639</v>
      </c>
      <c r="H112" s="7">
        <f>SUM(H111)</f>
        <v>1359</v>
      </c>
      <c r="I112" s="8">
        <f>SUM(I111)</f>
        <v>89855.76999999999</v>
      </c>
    </row>
    <row r="113" spans="1:9">
      <c r="A113" s="96"/>
      <c r="B113" s="4"/>
      <c r="C113" s="17"/>
      <c r="D113" s="17"/>
      <c r="E113" s="100"/>
      <c r="F113" s="17"/>
      <c r="G113" s="17"/>
      <c r="H113" s="17"/>
      <c r="I113" s="17"/>
    </row>
    <row r="114" spans="1:9">
      <c r="A114" s="96"/>
      <c r="B114" s="4"/>
      <c r="C114" s="17"/>
      <c r="D114" s="17"/>
      <c r="E114" s="100"/>
      <c r="F114" s="17"/>
      <c r="G114" s="17"/>
      <c r="H114" s="17"/>
      <c r="I114" s="17"/>
    </row>
    <row r="115" spans="1:9">
      <c r="A115" s="96"/>
      <c r="B115" s="4"/>
      <c r="C115" s="17"/>
      <c r="D115" s="17"/>
      <c r="E115" s="100"/>
      <c r="F115" s="17"/>
      <c r="G115" s="17"/>
      <c r="H115" s="17"/>
      <c r="I115" s="17"/>
    </row>
    <row r="116" spans="1:9">
      <c r="A116" s="96"/>
      <c r="B116" s="4"/>
      <c r="C116" s="17"/>
      <c r="D116" s="17"/>
      <c r="E116" s="100"/>
      <c r="F116" s="17"/>
      <c r="G116" s="17"/>
      <c r="H116" s="17"/>
      <c r="I116" s="17"/>
    </row>
    <row r="117" spans="1:9">
      <c r="A117" s="96"/>
      <c r="B117" s="4"/>
      <c r="C117" s="17"/>
      <c r="D117" s="17"/>
      <c r="E117" s="100"/>
      <c r="F117" s="17"/>
      <c r="G117" s="17"/>
      <c r="H117" s="17"/>
      <c r="I117" s="17"/>
    </row>
    <row r="118" spans="1:9">
      <c r="A118" s="96"/>
      <c r="B118" s="4"/>
      <c r="C118" s="17"/>
      <c r="D118" s="17"/>
      <c r="E118" s="100"/>
      <c r="F118" s="17"/>
      <c r="G118" s="17"/>
      <c r="H118" s="17"/>
      <c r="I118" s="17"/>
    </row>
    <row r="119" spans="1:9">
      <c r="A119" s="96"/>
      <c r="B119" s="4"/>
      <c r="C119" s="17"/>
      <c r="D119" s="17"/>
      <c r="E119" s="100"/>
      <c r="F119" s="17"/>
      <c r="G119" s="17"/>
      <c r="H119" s="17"/>
      <c r="I119" s="17"/>
    </row>
    <row r="120" spans="1:9">
      <c r="A120" s="113">
        <v>4</v>
      </c>
      <c r="B120" s="113"/>
      <c r="C120" s="113"/>
      <c r="D120" s="113"/>
      <c r="E120" s="113"/>
      <c r="F120" s="113"/>
      <c r="G120" s="113"/>
      <c r="H120" s="113"/>
      <c r="I120" s="113"/>
    </row>
    <row r="121" spans="1:9">
      <c r="A121" s="96"/>
      <c r="B121" s="4"/>
      <c r="C121" s="17"/>
      <c r="D121" s="17"/>
      <c r="E121" s="100"/>
      <c r="F121" s="17"/>
      <c r="G121" s="17"/>
      <c r="H121" s="17"/>
      <c r="I121" s="17"/>
    </row>
    <row r="122" spans="1:9">
      <c r="A122" s="109" t="s">
        <v>0</v>
      </c>
      <c r="B122" s="109" t="s">
        <v>1</v>
      </c>
      <c r="C122" s="115" t="s">
        <v>33</v>
      </c>
      <c r="D122" s="115" t="s">
        <v>43</v>
      </c>
      <c r="E122" s="97"/>
      <c r="F122" s="115" t="s">
        <v>44</v>
      </c>
      <c r="G122" s="115" t="s">
        <v>34</v>
      </c>
      <c r="H122" s="115" t="s">
        <v>35</v>
      </c>
      <c r="I122" s="109" t="s">
        <v>2</v>
      </c>
    </row>
    <row r="123" spans="1:9">
      <c r="A123" s="110"/>
      <c r="B123" s="110"/>
      <c r="C123" s="116"/>
      <c r="D123" s="116"/>
      <c r="E123" s="98" t="s">
        <v>7</v>
      </c>
      <c r="F123" s="116"/>
      <c r="G123" s="116"/>
      <c r="H123" s="116"/>
      <c r="I123" s="110"/>
    </row>
    <row r="124" spans="1:9">
      <c r="A124" s="111"/>
      <c r="B124" s="111"/>
      <c r="C124" s="117"/>
      <c r="D124" s="117"/>
      <c r="E124" s="99"/>
      <c r="F124" s="117"/>
      <c r="G124" s="117"/>
      <c r="H124" s="117"/>
      <c r="I124" s="111"/>
    </row>
    <row r="125" spans="1:9">
      <c r="A125" s="96"/>
      <c r="B125" s="4"/>
      <c r="C125" s="17"/>
      <c r="D125" s="17"/>
      <c r="E125" s="100"/>
      <c r="F125" s="17"/>
      <c r="G125" s="17"/>
      <c r="H125" s="17"/>
      <c r="I125" s="17"/>
    </row>
    <row r="126" spans="1:9" ht="31.5" customHeight="1">
      <c r="A126" s="123" t="s">
        <v>80</v>
      </c>
      <c r="B126" s="124"/>
      <c r="C126" s="124"/>
      <c r="D126" s="124"/>
      <c r="E126" s="124"/>
      <c r="F126" s="124"/>
      <c r="G126" s="124"/>
      <c r="H126" s="124"/>
      <c r="I126" s="125"/>
    </row>
    <row r="127" spans="1:9">
      <c r="A127" s="62">
        <v>3020</v>
      </c>
      <c r="B127" s="45" t="s">
        <v>10</v>
      </c>
      <c r="C127" s="102"/>
      <c r="D127" s="102"/>
      <c r="E127" s="103"/>
      <c r="F127" s="102"/>
      <c r="G127" s="102"/>
      <c r="H127" s="102"/>
      <c r="I127" s="102">
        <f>SUM(C127:D127)</f>
        <v>0</v>
      </c>
    </row>
    <row r="128" spans="1:9">
      <c r="A128" s="62"/>
      <c r="B128" s="45" t="s">
        <v>11</v>
      </c>
      <c r="C128" s="102">
        <v>608</v>
      </c>
      <c r="D128" s="102">
        <v>0</v>
      </c>
      <c r="E128" s="103"/>
      <c r="F128" s="102"/>
      <c r="G128" s="102"/>
      <c r="H128" s="102"/>
      <c r="I128" s="102">
        <f t="shared" ref="I128:I139" si="6">SUM(C128:D128)</f>
        <v>608</v>
      </c>
    </row>
    <row r="129" spans="1:9">
      <c r="A129" s="62">
        <v>4010</v>
      </c>
      <c r="B129" s="45" t="s">
        <v>48</v>
      </c>
      <c r="C129" s="102">
        <v>152111</v>
      </c>
      <c r="D129" s="102">
        <v>11921</v>
      </c>
      <c r="E129" s="103"/>
      <c r="F129" s="102"/>
      <c r="G129" s="102"/>
      <c r="H129" s="102"/>
      <c r="I129" s="102">
        <f t="shared" si="6"/>
        <v>164032</v>
      </c>
    </row>
    <row r="130" spans="1:9">
      <c r="A130" s="62">
        <v>4040</v>
      </c>
      <c r="B130" s="45" t="s">
        <v>12</v>
      </c>
      <c r="C130" s="102">
        <v>9600</v>
      </c>
      <c r="D130" s="102">
        <v>0</v>
      </c>
      <c r="E130" s="103"/>
      <c r="F130" s="102"/>
      <c r="G130" s="104"/>
      <c r="H130" s="102"/>
      <c r="I130" s="102">
        <f t="shared" si="6"/>
        <v>9600</v>
      </c>
    </row>
    <row r="131" spans="1:9">
      <c r="A131" s="62">
        <v>4110</v>
      </c>
      <c r="B131" s="45" t="s">
        <v>49</v>
      </c>
      <c r="C131" s="102">
        <v>27798</v>
      </c>
      <c r="D131" s="102">
        <v>2097</v>
      </c>
      <c r="E131" s="103"/>
      <c r="F131" s="102"/>
      <c r="G131" s="102"/>
      <c r="H131" s="102"/>
      <c r="I131" s="102">
        <f t="shared" si="6"/>
        <v>29895</v>
      </c>
    </row>
    <row r="132" spans="1:9">
      <c r="A132" s="62">
        <v>4120</v>
      </c>
      <c r="B132" s="45" t="s">
        <v>13</v>
      </c>
      <c r="C132" s="102">
        <v>3961</v>
      </c>
      <c r="D132" s="102">
        <v>297</v>
      </c>
      <c r="E132" s="103"/>
      <c r="F132" s="102"/>
      <c r="G132" s="102"/>
      <c r="H132" s="102"/>
      <c r="I132" s="102">
        <f t="shared" si="6"/>
        <v>4258</v>
      </c>
    </row>
    <row r="133" spans="1:9">
      <c r="A133" s="62">
        <v>4210</v>
      </c>
      <c r="B133" s="45" t="s">
        <v>14</v>
      </c>
      <c r="C133" s="102">
        <v>2000</v>
      </c>
      <c r="D133" s="102">
        <v>640</v>
      </c>
      <c r="E133" s="103"/>
      <c r="F133" s="102"/>
      <c r="G133" s="102"/>
      <c r="H133" s="102"/>
      <c r="I133" s="102">
        <f t="shared" si="6"/>
        <v>2640</v>
      </c>
    </row>
    <row r="134" spans="1:9">
      <c r="A134" s="62">
        <v>4240</v>
      </c>
      <c r="B134" s="101" t="s">
        <v>81</v>
      </c>
      <c r="C134" s="102"/>
      <c r="D134" s="102"/>
      <c r="E134" s="103"/>
      <c r="F134" s="102"/>
      <c r="G134" s="102"/>
      <c r="H134" s="102"/>
      <c r="I134" s="102">
        <f t="shared" si="6"/>
        <v>0</v>
      </c>
    </row>
    <row r="135" spans="1:9">
      <c r="A135" s="62"/>
      <c r="B135" s="101" t="s">
        <v>82</v>
      </c>
      <c r="C135" s="102">
        <v>2500</v>
      </c>
      <c r="D135" s="102">
        <v>0</v>
      </c>
      <c r="E135" s="103"/>
      <c r="F135" s="102"/>
      <c r="G135" s="102"/>
      <c r="H135" s="102"/>
      <c r="I135" s="102">
        <f t="shared" si="6"/>
        <v>2500</v>
      </c>
    </row>
    <row r="136" spans="1:9">
      <c r="A136" s="107">
        <v>4260</v>
      </c>
      <c r="B136" s="45" t="s">
        <v>16</v>
      </c>
      <c r="C136" s="19">
        <v>6629</v>
      </c>
      <c r="D136" s="102">
        <v>0</v>
      </c>
      <c r="E136" s="103"/>
      <c r="F136" s="102"/>
      <c r="G136" s="102"/>
      <c r="H136" s="102"/>
      <c r="I136" s="102">
        <f t="shared" si="6"/>
        <v>6629</v>
      </c>
    </row>
    <row r="137" spans="1:9">
      <c r="A137" s="108">
        <v>4280</v>
      </c>
      <c r="B137" s="45" t="s">
        <v>18</v>
      </c>
      <c r="C137" s="19">
        <v>120</v>
      </c>
      <c r="D137" s="102">
        <v>0</v>
      </c>
      <c r="E137" s="103"/>
      <c r="F137" s="102"/>
      <c r="G137" s="102"/>
      <c r="H137" s="102"/>
      <c r="I137" s="102">
        <f t="shared" si="6"/>
        <v>120</v>
      </c>
    </row>
    <row r="138" spans="1:9">
      <c r="A138" s="108">
        <v>4440</v>
      </c>
      <c r="B138" s="45" t="s">
        <v>19</v>
      </c>
      <c r="C138" s="19">
        <v>5188</v>
      </c>
      <c r="D138" s="102">
        <v>0</v>
      </c>
      <c r="E138" s="103"/>
      <c r="F138" s="102"/>
      <c r="G138" s="102"/>
      <c r="H138" s="102"/>
      <c r="I138" s="102">
        <f t="shared" si="6"/>
        <v>5188</v>
      </c>
    </row>
    <row r="139" spans="1:9">
      <c r="A139" s="18" t="s">
        <v>7</v>
      </c>
      <c r="B139" s="27" t="s">
        <v>8</v>
      </c>
      <c r="C139" s="22">
        <f>SUM(C127:C138)</f>
        <v>210515</v>
      </c>
      <c r="D139" s="22">
        <f t="shared" ref="D139:H139" si="7">SUM(D127:D138)</f>
        <v>14955</v>
      </c>
      <c r="E139" s="22">
        <f t="shared" si="7"/>
        <v>0</v>
      </c>
      <c r="F139" s="22">
        <f t="shared" si="7"/>
        <v>0</v>
      </c>
      <c r="G139" s="22">
        <f t="shared" si="7"/>
        <v>0</v>
      </c>
      <c r="H139" s="22">
        <f t="shared" si="7"/>
        <v>0</v>
      </c>
      <c r="I139" s="28">
        <f t="shared" si="6"/>
        <v>225470</v>
      </c>
    </row>
    <row r="140" spans="1:9">
      <c r="A140" s="43"/>
      <c r="B140" s="49"/>
      <c r="C140" s="105"/>
      <c r="D140" s="105"/>
      <c r="E140" s="106"/>
      <c r="F140" s="105"/>
      <c r="G140" s="105"/>
      <c r="H140" s="105"/>
      <c r="I140" s="105"/>
    </row>
    <row r="141" spans="1:9" ht="15.75">
      <c r="A141" s="118" t="s">
        <v>22</v>
      </c>
      <c r="B141" s="119"/>
      <c r="C141" s="119"/>
      <c r="D141" s="119"/>
      <c r="E141" s="119"/>
      <c r="F141" s="119"/>
      <c r="G141" s="119"/>
      <c r="H141" s="119"/>
      <c r="I141" s="120"/>
    </row>
    <row r="142" spans="1:9">
      <c r="A142" s="12">
        <v>3020</v>
      </c>
      <c r="B142" s="45" t="s">
        <v>10</v>
      </c>
      <c r="C142" s="60"/>
      <c r="D142" s="60"/>
      <c r="E142" s="60"/>
      <c r="F142" s="60"/>
      <c r="G142" s="60"/>
      <c r="H142" s="60"/>
      <c r="I142" s="61"/>
    </row>
    <row r="143" spans="1:9">
      <c r="A143" s="12"/>
      <c r="B143" s="45" t="s">
        <v>11</v>
      </c>
      <c r="C143" s="54">
        <v>373</v>
      </c>
      <c r="D143" s="54">
        <v>732</v>
      </c>
      <c r="E143" s="54"/>
      <c r="F143" s="54"/>
      <c r="G143" s="54"/>
      <c r="H143" s="54"/>
      <c r="I143" s="55">
        <f t="shared" ref="I143:I151" si="8">SUM(C143:H143)</f>
        <v>1105</v>
      </c>
    </row>
    <row r="144" spans="1:9">
      <c r="A144" s="12">
        <v>4010</v>
      </c>
      <c r="B144" s="45" t="s">
        <v>48</v>
      </c>
      <c r="C144" s="54">
        <v>137401</v>
      </c>
      <c r="D144" s="54">
        <v>112163</v>
      </c>
      <c r="E144" s="54"/>
      <c r="F144" s="54"/>
      <c r="G144" s="54"/>
      <c r="H144" s="54"/>
      <c r="I144" s="55">
        <f t="shared" si="8"/>
        <v>249564</v>
      </c>
    </row>
    <row r="145" spans="1:9">
      <c r="A145" s="12">
        <v>4040</v>
      </c>
      <c r="B145" s="45" t="s">
        <v>12</v>
      </c>
      <c r="C145" s="54">
        <v>7935</v>
      </c>
      <c r="D145" s="54">
        <v>8006</v>
      </c>
      <c r="E145" s="54"/>
      <c r="F145" s="54"/>
      <c r="G145" s="54"/>
      <c r="H145" s="54"/>
      <c r="I145" s="55">
        <f t="shared" si="8"/>
        <v>15941</v>
      </c>
    </row>
    <row r="146" spans="1:9">
      <c r="A146" s="12">
        <v>4110</v>
      </c>
      <c r="B146" s="45" t="s">
        <v>49</v>
      </c>
      <c r="C146" s="54">
        <v>22769</v>
      </c>
      <c r="D146" s="54">
        <v>20549</v>
      </c>
      <c r="E146" s="54"/>
      <c r="F146" s="54"/>
      <c r="G146" s="54"/>
      <c r="H146" s="54"/>
      <c r="I146" s="55">
        <f t="shared" si="8"/>
        <v>43318</v>
      </c>
    </row>
    <row r="147" spans="1:9">
      <c r="A147" s="12">
        <v>4120</v>
      </c>
      <c r="B147" s="45" t="s">
        <v>13</v>
      </c>
      <c r="C147" s="54">
        <v>3245</v>
      </c>
      <c r="D147" s="54">
        <v>2944</v>
      </c>
      <c r="E147" s="54"/>
      <c r="F147" s="54"/>
      <c r="G147" s="54"/>
      <c r="H147" s="54"/>
      <c r="I147" s="55">
        <f t="shared" si="8"/>
        <v>6189</v>
      </c>
    </row>
    <row r="148" spans="1:9">
      <c r="A148" s="12">
        <v>4210</v>
      </c>
      <c r="B148" s="45" t="s">
        <v>14</v>
      </c>
      <c r="C148" s="54">
        <v>2986</v>
      </c>
      <c r="D148" s="54">
        <v>7800</v>
      </c>
      <c r="E148" s="54"/>
      <c r="F148" s="54"/>
      <c r="G148" s="54"/>
      <c r="H148" s="54"/>
      <c r="I148" s="55">
        <f t="shared" si="8"/>
        <v>10786</v>
      </c>
    </row>
    <row r="149" spans="1:9">
      <c r="A149" s="12">
        <v>4240</v>
      </c>
      <c r="B149" s="45" t="s">
        <v>23</v>
      </c>
      <c r="C149" s="54">
        <v>1000</v>
      </c>
      <c r="D149" s="54">
        <v>2500</v>
      </c>
      <c r="E149" s="54"/>
      <c r="F149" s="54"/>
      <c r="G149" s="54"/>
      <c r="H149" s="54"/>
      <c r="I149" s="55">
        <f t="shared" si="8"/>
        <v>3500</v>
      </c>
    </row>
    <row r="150" spans="1:9">
      <c r="A150" s="12">
        <v>4280</v>
      </c>
      <c r="B150" s="45" t="s">
        <v>18</v>
      </c>
      <c r="C150" s="54">
        <v>500</v>
      </c>
      <c r="D150" s="54">
        <v>150</v>
      </c>
      <c r="E150" s="54"/>
      <c r="F150" s="54"/>
      <c r="G150" s="54"/>
      <c r="H150" s="54"/>
      <c r="I150" s="55">
        <f t="shared" si="8"/>
        <v>650</v>
      </c>
    </row>
    <row r="151" spans="1:9">
      <c r="A151" s="64">
        <v>4440</v>
      </c>
      <c r="B151" s="65" t="s">
        <v>19</v>
      </c>
      <c r="C151" s="66">
        <v>7200</v>
      </c>
      <c r="D151" s="66">
        <v>7200</v>
      </c>
      <c r="E151" s="66"/>
      <c r="F151" s="66"/>
      <c r="G151" s="66"/>
      <c r="H151" s="66"/>
      <c r="I151" s="67">
        <f t="shared" si="8"/>
        <v>14400</v>
      </c>
    </row>
    <row r="152" spans="1:9">
      <c r="A152" s="5" t="s">
        <v>7</v>
      </c>
      <c r="B152" s="6" t="s">
        <v>8</v>
      </c>
      <c r="C152" s="9">
        <f t="shared" ref="C152:I152" si="9">SUM(C143:C151)</f>
        <v>183409</v>
      </c>
      <c r="D152" s="9">
        <f t="shared" si="9"/>
        <v>162044</v>
      </c>
      <c r="E152" s="71" t="s">
        <v>7</v>
      </c>
      <c r="F152" s="9"/>
      <c r="G152" s="9"/>
      <c r="H152" s="9"/>
      <c r="I152" s="10">
        <f t="shared" si="9"/>
        <v>345453</v>
      </c>
    </row>
    <row r="154" spans="1:9">
      <c r="B154" s="36" t="s">
        <v>52</v>
      </c>
      <c r="C154" s="37" t="s">
        <v>36</v>
      </c>
      <c r="D154" s="1"/>
      <c r="E154" s="1"/>
      <c r="I154" s="38">
        <f>SUM(I155:I156)</f>
        <v>1201756</v>
      </c>
    </row>
    <row r="155" spans="1:9">
      <c r="B155" s="23" t="s">
        <v>30</v>
      </c>
      <c r="C155" s="37"/>
      <c r="D155" s="37"/>
      <c r="E155" s="37"/>
      <c r="I155" s="38">
        <v>656248</v>
      </c>
    </row>
    <row r="156" spans="1:9">
      <c r="B156" s="23" t="s">
        <v>31</v>
      </c>
      <c r="C156" s="37"/>
      <c r="D156" s="37"/>
      <c r="E156" s="37"/>
      <c r="I156" s="38">
        <v>545508</v>
      </c>
    </row>
    <row r="157" spans="1:9">
      <c r="B157" s="23" t="s">
        <v>38</v>
      </c>
      <c r="C157" s="37" t="s">
        <v>37</v>
      </c>
      <c r="D157" s="1"/>
      <c r="E157" s="1"/>
      <c r="I157" s="38">
        <v>90000</v>
      </c>
    </row>
    <row r="158" spans="1:9">
      <c r="B158" s="25" t="s">
        <v>32</v>
      </c>
      <c r="I158" s="26">
        <f>SUM(I71,I154,I157)+150000</f>
        <v>4261062</v>
      </c>
    </row>
  </sheetData>
  <mergeCells count="36">
    <mergeCell ref="I122:I124"/>
    <mergeCell ref="A120:I120"/>
    <mergeCell ref="A110:I110"/>
    <mergeCell ref="C122:C124"/>
    <mergeCell ref="D122:D124"/>
    <mergeCell ref="F122:F124"/>
    <mergeCell ref="G122:G124"/>
    <mergeCell ref="H122:H124"/>
    <mergeCell ref="A141:I141"/>
    <mergeCell ref="A87:I87"/>
    <mergeCell ref="A73:I73"/>
    <mergeCell ref="A46:I46"/>
    <mergeCell ref="A41:I41"/>
    <mergeCell ref="F83:F85"/>
    <mergeCell ref="D42:D43"/>
    <mergeCell ref="D83:D84"/>
    <mergeCell ref="C83:C85"/>
    <mergeCell ref="G83:G85"/>
    <mergeCell ref="H83:H85"/>
    <mergeCell ref="F42:F44"/>
    <mergeCell ref="I42:I44"/>
    <mergeCell ref="A126:I126"/>
    <mergeCell ref="A122:A124"/>
    <mergeCell ref="B122:B124"/>
    <mergeCell ref="A83:A85"/>
    <mergeCell ref="B83:B85"/>
    <mergeCell ref="I83:I85"/>
    <mergeCell ref="A3:I3"/>
    <mergeCell ref="A40:I40"/>
    <mergeCell ref="G42:G44"/>
    <mergeCell ref="A10:I10"/>
    <mergeCell ref="H42:H44"/>
    <mergeCell ref="A81:I81"/>
    <mergeCell ref="A42:A44"/>
    <mergeCell ref="B42:B44"/>
    <mergeCell ref="C42:C44"/>
  </mergeCells>
  <phoneticPr fontId="21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9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A4" sqref="A4:I4"/>
    </sheetView>
  </sheetViews>
  <sheetFormatPr defaultRowHeight="12.75"/>
  <cols>
    <col min="1" max="1" width="6.5703125" customWidth="1"/>
    <col min="2" max="2" width="32.7109375" customWidth="1"/>
    <col min="3" max="3" width="11.7109375" customWidth="1"/>
    <col min="4" max="7" width="12.42578125" customWidth="1"/>
    <col min="8" max="8" width="12.5703125" customWidth="1"/>
    <col min="9" max="9" width="11.7109375" customWidth="1"/>
  </cols>
  <sheetData>
    <row r="1" spans="1:9" ht="18" customHeight="1">
      <c r="A1" s="126" t="s">
        <v>61</v>
      </c>
      <c r="B1" s="126"/>
      <c r="C1" s="126"/>
      <c r="D1" s="126"/>
      <c r="E1" s="126"/>
      <c r="F1" s="126"/>
      <c r="G1" s="126"/>
      <c r="H1" s="126"/>
      <c r="I1" s="126"/>
    </row>
    <row r="2" spans="1:9" ht="37.5" customHeight="1">
      <c r="A2" s="126"/>
      <c r="B2" s="126"/>
      <c r="C2" s="126"/>
      <c r="D2" s="126"/>
      <c r="E2" s="126"/>
      <c r="F2" s="126"/>
      <c r="G2" s="126"/>
      <c r="H2" s="126"/>
      <c r="I2" s="126"/>
    </row>
    <row r="3" spans="1:9" ht="11.25" customHeight="1">
      <c r="A3" s="95"/>
      <c r="B3" s="95"/>
      <c r="C3" s="95"/>
      <c r="D3" s="95"/>
      <c r="E3" s="95"/>
      <c r="F3" s="95"/>
      <c r="G3" s="95"/>
      <c r="H3" s="95"/>
      <c r="I3" s="95"/>
    </row>
    <row r="4" spans="1:9" ht="15">
      <c r="A4" s="112" t="s">
        <v>78</v>
      </c>
      <c r="B4" s="112"/>
      <c r="C4" s="112"/>
      <c r="D4" s="112"/>
      <c r="E4" s="112"/>
      <c r="F4" s="112"/>
      <c r="G4" s="112"/>
      <c r="H4" s="112"/>
      <c r="I4" s="112"/>
    </row>
    <row r="5" spans="1:9">
      <c r="A5" s="36"/>
      <c r="B5" s="36"/>
      <c r="C5" s="36"/>
      <c r="D5" s="36"/>
      <c r="E5" s="36"/>
      <c r="F5" s="36"/>
      <c r="G5" s="36"/>
      <c r="H5" s="36"/>
      <c r="I5" s="36"/>
    </row>
    <row r="6" spans="1:9" ht="12.75" customHeight="1">
      <c r="A6" s="109" t="s">
        <v>0</v>
      </c>
      <c r="B6" s="109" t="s">
        <v>1</v>
      </c>
      <c r="C6" s="115" t="s">
        <v>57</v>
      </c>
      <c r="D6" s="115" t="s">
        <v>66</v>
      </c>
      <c r="E6" s="76"/>
      <c r="F6" s="115" t="s">
        <v>59</v>
      </c>
      <c r="G6" s="115" t="s">
        <v>66</v>
      </c>
      <c r="H6" s="115" t="s">
        <v>60</v>
      </c>
      <c r="I6" s="109" t="s">
        <v>2</v>
      </c>
    </row>
    <row r="7" spans="1:9" ht="38.25">
      <c r="A7" s="110"/>
      <c r="B7" s="110"/>
      <c r="C7" s="116"/>
      <c r="D7" s="116"/>
      <c r="E7" s="77" t="s">
        <v>58</v>
      </c>
      <c r="F7" s="116"/>
      <c r="G7" s="116"/>
      <c r="H7" s="116"/>
      <c r="I7" s="110"/>
    </row>
    <row r="8" spans="1:9">
      <c r="A8" s="111"/>
      <c r="B8" s="111"/>
      <c r="C8" s="117"/>
      <c r="D8" s="117"/>
      <c r="E8" s="78"/>
      <c r="F8" s="117"/>
      <c r="G8" s="117"/>
      <c r="H8" s="117"/>
      <c r="I8" s="111"/>
    </row>
    <row r="9" spans="1:9">
      <c r="A9" s="50">
        <v>1</v>
      </c>
      <c r="B9" s="50">
        <v>2</v>
      </c>
      <c r="C9" s="50">
        <v>3</v>
      </c>
      <c r="D9" s="50">
        <v>4</v>
      </c>
      <c r="E9" s="50">
        <v>5</v>
      </c>
      <c r="F9" s="50">
        <v>6</v>
      </c>
      <c r="G9" s="50">
        <v>7</v>
      </c>
      <c r="H9" s="50">
        <v>8</v>
      </c>
      <c r="I9" s="51">
        <v>9</v>
      </c>
    </row>
    <row r="10" spans="1:9">
      <c r="A10" s="50">
        <v>4010</v>
      </c>
      <c r="B10" s="83" t="s">
        <v>67</v>
      </c>
      <c r="C10" s="93"/>
      <c r="D10" s="93"/>
      <c r="E10" s="93">
        <f>SUM(C10,D10)</f>
        <v>0</v>
      </c>
      <c r="F10" s="93">
        <v>16912</v>
      </c>
      <c r="G10" s="93"/>
      <c r="H10" s="93">
        <f>SUM(F10,G10)</f>
        <v>16912</v>
      </c>
      <c r="I10" s="94">
        <f>SUM(E10,H10)</f>
        <v>16912</v>
      </c>
    </row>
    <row r="11" spans="1:9">
      <c r="A11" s="50">
        <v>4017</v>
      </c>
      <c r="B11" s="83" t="s">
        <v>67</v>
      </c>
      <c r="C11" s="93">
        <v>461.71</v>
      </c>
      <c r="D11" s="93">
        <v>6705.05</v>
      </c>
      <c r="E11" s="93">
        <f>SUM(C11,D11)</f>
        <v>7166.76</v>
      </c>
      <c r="F11" s="93">
        <v>90000</v>
      </c>
      <c r="G11" s="93">
        <v>17367.62</v>
      </c>
      <c r="H11" s="93">
        <f>SUM(F11,G11)</f>
        <v>107367.62</v>
      </c>
      <c r="I11" s="94">
        <f>SUM(E11,H11)</f>
        <v>114534.37999999999</v>
      </c>
    </row>
    <row r="12" spans="1:9">
      <c r="A12" s="50">
        <v>4019</v>
      </c>
      <c r="B12" s="83" t="s">
        <v>67</v>
      </c>
      <c r="C12" s="88">
        <v>3395.15</v>
      </c>
      <c r="D12" s="88">
        <v>1042.5</v>
      </c>
      <c r="E12" s="88">
        <f t="shared" ref="E12:E29" si="0">SUM(C12,D12)</f>
        <v>4437.6499999999996</v>
      </c>
      <c r="F12" s="88"/>
      <c r="G12" s="88"/>
      <c r="H12" s="88">
        <f t="shared" ref="H12:H29" si="1">SUM(F12,G12)</f>
        <v>0</v>
      </c>
      <c r="I12" s="89">
        <f t="shared" ref="I12:I29" si="2">SUM(E12,H12)</f>
        <v>4437.6499999999996</v>
      </c>
    </row>
    <row r="13" spans="1:9">
      <c r="A13" s="50">
        <v>4110</v>
      </c>
      <c r="B13" s="83" t="s">
        <v>68</v>
      </c>
      <c r="C13" s="88"/>
      <c r="D13" s="88"/>
      <c r="E13" s="88">
        <f t="shared" si="0"/>
        <v>0</v>
      </c>
      <c r="F13" s="88">
        <v>2908</v>
      </c>
      <c r="G13" s="88"/>
      <c r="H13" s="88">
        <f t="shared" si="1"/>
        <v>2908</v>
      </c>
      <c r="I13" s="89">
        <f t="shared" si="2"/>
        <v>2908</v>
      </c>
    </row>
    <row r="14" spans="1:9">
      <c r="A14" s="50">
        <v>4117</v>
      </c>
      <c r="B14" s="83" t="s">
        <v>68</v>
      </c>
      <c r="C14" s="88">
        <v>79.39</v>
      </c>
      <c r="D14" s="88">
        <v>1151.3499999999999</v>
      </c>
      <c r="E14" s="88">
        <f t="shared" si="0"/>
        <v>1230.74</v>
      </c>
      <c r="F14" s="88">
        <v>15471</v>
      </c>
      <c r="G14" s="88">
        <v>3013.33</v>
      </c>
      <c r="H14" s="88">
        <f t="shared" si="1"/>
        <v>18484.330000000002</v>
      </c>
      <c r="I14" s="89">
        <f t="shared" si="2"/>
        <v>19715.070000000003</v>
      </c>
    </row>
    <row r="15" spans="1:9">
      <c r="A15" s="50">
        <v>4119</v>
      </c>
      <c r="B15" s="83" t="s">
        <v>68</v>
      </c>
      <c r="C15" s="88">
        <v>583.63</v>
      </c>
      <c r="D15" s="88">
        <v>178.83</v>
      </c>
      <c r="E15" s="88">
        <f t="shared" si="0"/>
        <v>762.46</v>
      </c>
      <c r="F15" s="88"/>
      <c r="G15" s="88"/>
      <c r="H15" s="88">
        <f t="shared" si="1"/>
        <v>0</v>
      </c>
      <c r="I15" s="89">
        <f t="shared" si="2"/>
        <v>762.46</v>
      </c>
    </row>
    <row r="16" spans="1:9">
      <c r="A16" s="50">
        <v>4120</v>
      </c>
      <c r="B16" s="83" t="s">
        <v>69</v>
      </c>
      <c r="C16" s="88"/>
      <c r="D16" s="88"/>
      <c r="E16" s="88">
        <f t="shared" si="0"/>
        <v>0</v>
      </c>
      <c r="F16" s="88">
        <v>415</v>
      </c>
      <c r="G16" s="88"/>
      <c r="H16" s="88">
        <f t="shared" si="1"/>
        <v>415</v>
      </c>
      <c r="I16" s="89">
        <f t="shared" si="2"/>
        <v>415</v>
      </c>
    </row>
    <row r="17" spans="1:9">
      <c r="A17" s="50">
        <v>4127</v>
      </c>
      <c r="B17" s="83" t="s">
        <v>69</v>
      </c>
      <c r="C17" s="88">
        <v>94.24</v>
      </c>
      <c r="D17" s="88">
        <v>164.25</v>
      </c>
      <c r="E17" s="88">
        <f t="shared" si="0"/>
        <v>258.49</v>
      </c>
      <c r="F17" s="88">
        <v>2205</v>
      </c>
      <c r="G17" s="88">
        <v>425.51</v>
      </c>
      <c r="H17" s="88">
        <f t="shared" si="1"/>
        <v>2630.51</v>
      </c>
      <c r="I17" s="89">
        <f t="shared" si="2"/>
        <v>2889</v>
      </c>
    </row>
    <row r="18" spans="1:9">
      <c r="A18" s="50">
        <v>4129</v>
      </c>
      <c r="B18" s="83" t="s">
        <v>69</v>
      </c>
      <c r="C18" s="88">
        <v>83.18</v>
      </c>
      <c r="D18" s="88">
        <v>25.54</v>
      </c>
      <c r="E18" s="88">
        <f t="shared" si="0"/>
        <v>108.72</v>
      </c>
      <c r="F18" s="88"/>
      <c r="G18" s="88"/>
      <c r="H18" s="88">
        <f t="shared" si="1"/>
        <v>0</v>
      </c>
      <c r="I18" s="89">
        <f t="shared" si="2"/>
        <v>108.72</v>
      </c>
    </row>
    <row r="19" spans="1:9">
      <c r="A19" s="50">
        <v>4217</v>
      </c>
      <c r="B19" s="83" t="s">
        <v>70</v>
      </c>
      <c r="C19" s="88">
        <v>459.45</v>
      </c>
      <c r="D19" s="88"/>
      <c r="E19" s="88">
        <f t="shared" si="0"/>
        <v>459.45</v>
      </c>
      <c r="F19" s="88"/>
      <c r="G19" s="88"/>
      <c r="H19" s="88">
        <f t="shared" si="1"/>
        <v>0</v>
      </c>
      <c r="I19" s="89">
        <f t="shared" si="2"/>
        <v>459.45</v>
      </c>
    </row>
    <row r="20" spans="1:9">
      <c r="A20" s="50">
        <v>4219</v>
      </c>
      <c r="B20" s="83" t="s">
        <v>70</v>
      </c>
      <c r="C20" s="88">
        <v>5780.37</v>
      </c>
      <c r="D20" s="88"/>
      <c r="E20" s="88">
        <f t="shared" si="0"/>
        <v>5780.37</v>
      </c>
      <c r="F20" s="88"/>
      <c r="G20" s="88"/>
      <c r="H20" s="88">
        <f t="shared" si="1"/>
        <v>0</v>
      </c>
      <c r="I20" s="89">
        <f t="shared" si="2"/>
        <v>5780.37</v>
      </c>
    </row>
    <row r="21" spans="1:9">
      <c r="A21" s="50">
        <v>4227</v>
      </c>
      <c r="B21" s="83" t="s">
        <v>75</v>
      </c>
      <c r="C21" s="88"/>
      <c r="D21" s="88"/>
      <c r="E21" s="88">
        <f t="shared" si="0"/>
        <v>0</v>
      </c>
      <c r="F21" s="88">
        <v>4800</v>
      </c>
      <c r="G21" s="88"/>
      <c r="H21" s="88">
        <f t="shared" si="1"/>
        <v>4800</v>
      </c>
      <c r="I21" s="89">
        <f t="shared" si="2"/>
        <v>4800</v>
      </c>
    </row>
    <row r="22" spans="1:9">
      <c r="A22" s="50">
        <v>4229</v>
      </c>
      <c r="B22" s="83" t="s">
        <v>75</v>
      </c>
      <c r="C22" s="88"/>
      <c r="D22" s="88"/>
      <c r="E22" s="88">
        <f t="shared" si="0"/>
        <v>0</v>
      </c>
      <c r="F22" s="88">
        <v>12000</v>
      </c>
      <c r="G22" s="88"/>
      <c r="H22" s="88">
        <f t="shared" si="1"/>
        <v>12000</v>
      </c>
      <c r="I22" s="89">
        <f t="shared" si="2"/>
        <v>12000</v>
      </c>
    </row>
    <row r="23" spans="1:9">
      <c r="A23" s="50">
        <v>4247</v>
      </c>
      <c r="B23" s="83" t="s">
        <v>71</v>
      </c>
      <c r="C23" s="88"/>
      <c r="D23" s="88"/>
      <c r="E23" s="88">
        <f t="shared" si="0"/>
        <v>0</v>
      </c>
      <c r="F23" s="88">
        <v>189.12</v>
      </c>
      <c r="G23" s="88"/>
      <c r="H23" s="88">
        <f t="shared" si="1"/>
        <v>189.12</v>
      </c>
      <c r="I23" s="89">
        <f t="shared" si="2"/>
        <v>189.12</v>
      </c>
    </row>
    <row r="24" spans="1:9">
      <c r="A24" s="50">
        <v>4307</v>
      </c>
      <c r="B24" s="83" t="s">
        <v>72</v>
      </c>
      <c r="C24" s="88">
        <v>357.89</v>
      </c>
      <c r="D24" s="88">
        <v>19093.64</v>
      </c>
      <c r="E24" s="88">
        <f t="shared" si="0"/>
        <v>19451.53</v>
      </c>
      <c r="F24" s="88"/>
      <c r="G24" s="88"/>
      <c r="H24" s="88">
        <f t="shared" si="1"/>
        <v>0</v>
      </c>
      <c r="I24" s="89">
        <f t="shared" si="2"/>
        <v>19451.53</v>
      </c>
    </row>
    <row r="25" spans="1:9">
      <c r="A25" s="50">
        <v>4309</v>
      </c>
      <c r="B25" s="83" t="s">
        <v>72</v>
      </c>
      <c r="C25" s="88">
        <v>42.11</v>
      </c>
      <c r="D25" s="88">
        <v>2246.31</v>
      </c>
      <c r="E25" s="88">
        <f t="shared" si="0"/>
        <v>2288.42</v>
      </c>
      <c r="F25" s="88"/>
      <c r="G25" s="88">
        <v>24281.93</v>
      </c>
      <c r="H25" s="88">
        <f t="shared" si="1"/>
        <v>24281.93</v>
      </c>
      <c r="I25" s="89">
        <f t="shared" si="2"/>
        <v>26570.35</v>
      </c>
    </row>
    <row r="26" spans="1:9">
      <c r="A26" s="50">
        <v>4447</v>
      </c>
      <c r="B26" s="83" t="s">
        <v>76</v>
      </c>
      <c r="C26" s="88"/>
      <c r="D26" s="88"/>
      <c r="E26" s="88">
        <f t="shared" si="0"/>
        <v>0</v>
      </c>
      <c r="F26" s="88">
        <v>4742</v>
      </c>
      <c r="G26" s="88"/>
      <c r="H26" s="88">
        <f t="shared" si="1"/>
        <v>4742</v>
      </c>
      <c r="I26" s="89">
        <f t="shared" si="2"/>
        <v>4742</v>
      </c>
    </row>
    <row r="27" spans="1:9" ht="25.5">
      <c r="A27" s="86">
        <v>4707</v>
      </c>
      <c r="B27" s="84" t="s">
        <v>73</v>
      </c>
      <c r="C27" s="90">
        <v>89.48</v>
      </c>
      <c r="D27" s="90"/>
      <c r="E27" s="90">
        <f t="shared" si="0"/>
        <v>89.48</v>
      </c>
      <c r="F27" s="90"/>
      <c r="G27" s="90"/>
      <c r="H27" s="90">
        <f t="shared" si="1"/>
        <v>0</v>
      </c>
      <c r="I27" s="92">
        <f t="shared" si="2"/>
        <v>89.48</v>
      </c>
    </row>
    <row r="28" spans="1:9" ht="25.5">
      <c r="A28" s="86">
        <v>4709</v>
      </c>
      <c r="B28" s="84" t="s">
        <v>73</v>
      </c>
      <c r="C28" s="90">
        <v>652.63</v>
      </c>
      <c r="D28" s="90"/>
      <c r="E28" s="90">
        <f t="shared" si="0"/>
        <v>652.63</v>
      </c>
      <c r="F28" s="90"/>
      <c r="G28" s="90"/>
      <c r="H28" s="90">
        <f t="shared" si="1"/>
        <v>0</v>
      </c>
      <c r="I28" s="92">
        <f t="shared" si="2"/>
        <v>652.63</v>
      </c>
    </row>
    <row r="29" spans="1:9" ht="25.5">
      <c r="A29" s="87">
        <v>6069</v>
      </c>
      <c r="B29" s="85" t="s">
        <v>74</v>
      </c>
      <c r="C29" s="91">
        <v>4926.32</v>
      </c>
      <c r="D29" s="91"/>
      <c r="E29" s="90">
        <f t="shared" si="0"/>
        <v>4926.32</v>
      </c>
      <c r="F29" s="91"/>
      <c r="G29" s="91"/>
      <c r="H29" s="90">
        <f t="shared" si="1"/>
        <v>0</v>
      </c>
      <c r="I29" s="92">
        <f t="shared" si="2"/>
        <v>4926.32</v>
      </c>
    </row>
    <row r="30" spans="1:9">
      <c r="A30" s="31" t="s">
        <v>7</v>
      </c>
      <c r="B30" s="53" t="s">
        <v>24</v>
      </c>
      <c r="C30" s="21">
        <f>SUM(C10:C29)</f>
        <v>17005.549999999996</v>
      </c>
      <c r="D30" s="21">
        <f>SUM(D10:D29)</f>
        <v>30607.47</v>
      </c>
      <c r="E30" s="21">
        <f t="shared" ref="E30:I30" si="3">SUM(E10:E29)</f>
        <v>47613.02</v>
      </c>
      <c r="F30" s="21">
        <f t="shared" si="3"/>
        <v>149642.12</v>
      </c>
      <c r="G30" s="21">
        <f t="shared" si="3"/>
        <v>45088.39</v>
      </c>
      <c r="H30" s="21">
        <f t="shared" si="3"/>
        <v>194730.51</v>
      </c>
      <c r="I30" s="21">
        <f t="shared" si="3"/>
        <v>242343.53000000003</v>
      </c>
    </row>
    <row r="32" spans="1:9">
      <c r="H32" s="1" t="s">
        <v>77</v>
      </c>
      <c r="I32" s="82">
        <f>SUM(I10,I13,I16,)</f>
        <v>20235</v>
      </c>
    </row>
    <row r="33" spans="7:9">
      <c r="H33" s="1" t="s">
        <v>62</v>
      </c>
      <c r="I33" s="82">
        <f>SUM(I11,I14,I17,I19,I21,I23,I24,I26,I27)</f>
        <v>166870.03</v>
      </c>
    </row>
    <row r="34" spans="7:9">
      <c r="H34" s="1" t="s">
        <v>63</v>
      </c>
      <c r="I34" s="82">
        <f>SUM(I12,I15,I18,I20,I22,I25,I28,I29)</f>
        <v>55238.5</v>
      </c>
    </row>
    <row r="35" spans="7:9">
      <c r="I35" s="26">
        <f>SUM(I32:I34)</f>
        <v>242343.53</v>
      </c>
    </row>
    <row r="36" spans="7:9">
      <c r="G36" s="24" t="s">
        <v>64</v>
      </c>
      <c r="I36" s="26">
        <f>WWO!$I35+UE!$E30</f>
        <v>6353181.0199999996</v>
      </c>
    </row>
    <row r="37" spans="7:9">
      <c r="I37" s="82"/>
    </row>
  </sheetData>
  <mergeCells count="10">
    <mergeCell ref="A1:I2"/>
    <mergeCell ref="D6:D8"/>
    <mergeCell ref="A4:I4"/>
    <mergeCell ref="A6:A8"/>
    <mergeCell ref="B6:B8"/>
    <mergeCell ref="C6:C8"/>
    <mergeCell ref="F6:F8"/>
    <mergeCell ref="G6:G8"/>
    <mergeCell ref="H6:H8"/>
    <mergeCell ref="I6:I8"/>
  </mergeCells>
  <phoneticPr fontId="21" type="noConversion"/>
  <pageMargins left="0.74803149606299213" right="0.74803149606299213" top="0.39370078740157483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1" type="noConversion"/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WWO</vt:lpstr>
      <vt:lpstr>UE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UMCiech</dc:creator>
  <cp:lastModifiedBy>Użytkownik systemu Windows</cp:lastModifiedBy>
  <cp:revision>1</cp:revision>
  <cp:lastPrinted>2019-09-06T08:52:29Z</cp:lastPrinted>
  <dcterms:created xsi:type="dcterms:W3CDTF">2007-11-09T11:56:30Z</dcterms:created>
  <dcterms:modified xsi:type="dcterms:W3CDTF">2019-09-06T08:53:28Z</dcterms:modified>
</cp:coreProperties>
</file>